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docProps/core.xml" ContentType="application/vnd.openxmlformats-package.core-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bookViews>
    <workbookView activeTab="0"/>
  </bookViews>
  <sheets>
    <sheet name="١- خطة العرض" sheetId="1" r:id="rId1"/>
    <sheet name="٢- ملف بوب أوتو" sheetId="2" r:id="rId2"/>
    <sheet name="٣- الشرح" sheetId="3" r:id="rId3"/>
  </sheets>
  <calcPr calcId="191029" fullCalcOnLoad="1"/>
</workbook>
</file>

<file path=xl/comments1.xml><?xml version="1.0" encoding="utf-8"?>
<comments xmlns="http://schemas.openxmlformats.org/spreadsheetml/2006/main">
  <authors>
    <author>Grovlix</author>
  </authors>
  <commentList>
    <comment ref="B7" authorId="0">
      <text>
        <r>
          <t xml:space="preserve">غيّره لرقمك</t>
        </r>
      </text>
    </comment>
    <comment ref="B9" authorId="0">
      <text>
        <r>
          <t xml:space="preserve">زد: اكتب رمز SKU مكان رقم المنتج</t>
        </r>
      </text>
    </comment>
    <comment ref="A10" authorId="0">
      <text>
        <r>
          <t xml:space="preserve">الصفوف ١١ إلى ١٨ أمثلة، امسحها وحط منتجاتك</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<sst xmlns="http://schemas.openxmlformats.org/spreadsheetml/2006/main" count="64" uniqueCount="64">
  <si>
    <t xml:space="preserve">ملف أسعار العرض: خطة العرض</t>
  </si>
  <si>
    <t xml:space="preserve">بداية العرض (التاريخ)</t>
  </si>
  <si>
    <t xml:space="preserve">ساعة البداية</t>
  </si>
  <si>
    <t xml:space="preserve">نهاية العرض (التاريخ)</t>
  </si>
  <si>
    <t xml:space="preserve">أسعارك في متجرك شاملة الضريبة؟</t>
  </si>
  <si>
    <t xml:space="preserve">نعم</t>
  </si>
  <si>
    <t xml:space="preserve">نسبة الضريبة</t>
  </si>
  <si>
    <t xml:space="preserve">أقل هامش ربح تقبله</t>
  </si>
  <si>
    <t xml:space="preserve">تقريب سعر العرض</t>
  </si>
  <si>
    <t xml:space="preserve">بدون تقريب</t>
  </si>
  <si>
    <t xml:space="preserve">متجرك على</t>
  </si>
  <si>
    <t xml:space="preserve">سلة</t>
  </si>
  <si>
    <t xml:space="preserve">جاهز يطلع في الملف</t>
  </si>
  <si>
    <t xml:space="preserve">صفوف حمراء (ما تطلع)</t>
  </si>
  <si>
    <t xml:space="preserve">صفوف صفراء (تطلع، بس انتبه)</t>
  </si>
  <si>
    <t xml:space="preserve">العرض يطفي يوم</t>
  </si>
  <si>
    <t xml:space="preserve">رقم المنتج (في زد: SKU)</t>
  </si>
  <si>
    <t xml:space="preserve">اسم المنتج (لك أنت، ما يطلع في الملف)</t>
  </si>
  <si>
    <t xml:space="preserve">السعر الحالي</t>
  </si>
  <si>
    <t xml:space="preserve">التكلفة</t>
  </si>
  <si>
    <t xml:space="preserve">تكاليف ثانية للقطعة (شحن تتحمّله، تغليف، رسوم دفع)</t>
  </si>
  <si>
    <t xml:space="preserve">نسبة الخصم</t>
  </si>
  <si>
    <t xml:space="preserve">سعر عرض بيدك (اختياري، يغلب النسبة)</t>
  </si>
  <si>
    <t xml:space="preserve">سعر العرض</t>
  </si>
  <si>
    <t xml:space="preserve">ربحك قبل الخصم</t>
  </si>
  <si>
    <t xml:space="preserve">ربحك بعد الخصم</t>
  </si>
  <si>
    <t xml:space="preserve">هامشك بعد الخصم</t>
  </si>
  <si>
    <t xml:space="preserve">الخصم أكل من ربحك</t>
  </si>
  <si>
    <t xml:space="preserve">قاصد أبيع تحت التكلفة؟ (اكتب نعم)</t>
  </si>
  <si>
    <t xml:space="preserve">الحالة</t>
  </si>
  <si>
    <t xml:space="preserve">يطلع في الملف؟</t>
  </si>
  <si>
    <t xml:space="preserve">123456781</t>
  </si>
  <si>
    <t xml:space="preserve">عباية كريب سوداء</t>
  </si>
  <si>
    <t xml:space="preserve">123456782</t>
  </si>
  <si>
    <t xml:space="preserve">عطر عود ١٠٠ مل</t>
  </si>
  <si>
    <t xml:space="preserve">123456783</t>
  </si>
  <si>
    <t xml:space="preserve">شنطة جلد بني</t>
  </si>
  <si>
    <t xml:space="preserve">123456784</t>
  </si>
  <si>
    <t xml:space="preserve">طقم فناجين</t>
  </si>
  <si>
    <t xml:space="preserve">123456785</t>
  </si>
  <si>
    <t xml:space="preserve">كريم يدين</t>
  </si>
  <si>
    <t xml:space="preserve">123456786</t>
  </si>
  <si>
    <t xml:space="preserve">ساعة رجالية</t>
  </si>
  <si>
    <t xml:space="preserve">شماغ أبيض</t>
  </si>
  <si>
    <t xml:space="preserve">طقم فناجين (نسخة ثانية)</t>
  </si>
  <si>
    <t xml:space="preserve">sale_price</t>
  </si>
  <si>
    <t xml:space="preserve">ملف أسعار العرض</t>
  </si>
  <si>
    <t xml:space="preserve">هذا الملف يخطط خصمك قبل ما ينزل على متجرك: يحسب سعر العرض، ويشيل الضريبة، ويقول لك كم يبقى لك ربح في كل قطعة. وكل صف بيخسّرك يتلوّن أحمر.</t>
  </si>
  <si>
    <t xml:space="preserve">الخطوات</t>
  </si>
  <si>
    <t xml:space="preserve">١. في «١- خطة العرض» فوق: حط بداية العرض ونهايته، واختر إذا أسعارك شاملة الضريبة ولا لا، وحط أقل هامش ربح تقبله. وفي «متجرك على» اختر سلة أو زد.</t>
  </si>
  <si>
    <t xml:space="preserve">٢. في الجدول: رقم المنتج (في زد: رمز SKU)، سعره الحالي، تكلفته، ونسبة الخصم. عندك سعر معيّن في بالك؟ اكتبه في «سعر عرض بيدك» ويغلب النسبة.</t>
  </si>
  <si>
    <t xml:space="preserve">٣. صلّح كل صف أحمر. الصف الأحمر ما يطلع في صفحة بوب أوتو. الأصفر يطلع، بس اقرأ ملاحظته.</t>
  </si>
  <si>
    <t xml:space="preserve">٤. افتح «٢- ملف بوب أوتو» واحفظ الصفحة هذي بصيغة CSV:</t>
  </si>
  <si>
    <t xml:space="preserve">    - Excel: وانت واقف على الصفحة الثانية، «حفظ باسم» ← «CSV UTF-8». Excel يحفظ الصفحة اللي قدامك بس.</t>
  </si>
  <si>
    <t xml:space="preserve">    - Google Sheets: «ملف» ← «تنزيل» ← «CSV» وانت على الصفحة الثانية.</t>
  </si>
  <si>
    <t xml:space="preserve">٥. ارفع ملف الـCSV في بوب أوتو: حملة جديدة ← «تخفيضات على المنتجات» ← «رفع ملف CSV».</t>
  </si>
  <si>
    <t xml:space="preserve">وين ألقى رقم المنتج؟</t>
  </si>
  <si>
    <t xml:space="preserve">في سلة: افتح المنتج في متجرك من المتصفح. آخر الرابط فيه حرف p وبعده رقم، مثل ‎/p123456789‎. الرقم هذا هو رقم المنتج. اكتبه بالأرقام الإنجليزية.</t>
  </si>
  <si>
    <t xml:space="preserve">في زد: بوب أوتو يعرف المنتج من رمز SKU حقه، مو من رقم. اكتب رمز SKU نفسه اللي على المنتج في زد، حرف بحرف. المنتج اللي ما له SKU ما يقدر بوب أوتو يلقاه من الملف.</t>
  </si>
  <si>
    <t xml:space="preserve">ليش الملف يقول خسارة وأنا شايف ربح؟</t>
  </si>
  <si>
    <t xml:space="preserve">لأن سعرك في المتجر فيه ١٥٪ ضريبة، والضريبة مو لك. الملف يشيلها قبل يحسب ربحك. أسعارك مو شاملة الضريبة؟ اختر «لا» فوق.</t>
  </si>
  <si>
    <t xml:space="preserve">عندي عرضين بتواريخ مختلفة</t>
  </si>
  <si>
    <t xml:space="preserve">كل ملف = عرض واحد بتاريخ نهاية واحد. احفظ نسخة من الملف لكل عرض.</t>
  </si>
  <si>
    <t xml:space="preserve">بوب أوتو، متوفر في سلة وزد</t>
  </si>
</sst>
</file>

<file path=xl/styles.xml><?xml version="1.0" encoding="utf-8"?>
<styleSheet xmlns="http://schemas.openxmlformats.org/spreadsheetml/2006/main">
  <numFmts count="3">
    <numFmt numFmtId="164" formatCode="yyyy-mm-dd"/>
    <numFmt numFmtId="165" formatCode="hh:mm"/>
    <numFmt numFmtId="166" formatCode="0.0%"/>
  </numFmts>
  <fonts count="7">
    <font>
      <sz val="11"/>
      <name val="Arial"/>
      <family val="2"/>
    </font>
    <font>
      <b/>
      <sz val="15"/>
      <name val="Arial"/>
      <family val="2"/>
    </font>
    <font>
      <b/>
      <sz val="11"/>
      <name val="Arial"/>
      <family val="2"/>
    </font>
    <font>
      <b/>
      <sz val="11"/>
      <color rgb="FFFFFFFF"/>
      <name val="Arial"/>
      <family val="2"/>
    </font>
    <font>
      <b/>
      <sz val="11"/>
      <color rgb="FFC00000"/>
      <name val="Arial"/>
      <family val="2"/>
    </font>
    <font>
      <b/>
      <sz val="13"/>
      <name val="Arial"/>
      <family val="2"/>
    </font>
    <font>
      <sz val="11"/>
      <name val="Courier New"/>
      <family val="3"/>
    </font>
  </fonts>
  <fills count="5">
    <fill>
      <patternFill patternType="none"/>
    </fill>
    <fill>
      <patternFill patternType="gray125"/>
    </fill>
    <fill>
      <patternFill patternType="solid">
        <fgColor rgb="FFFFE699"/>
        <bgColor indexed="64"/>
      </patternFill>
    </fill>
    <fill>
      <patternFill patternType="solid">
        <fgColor rgb="FF1F3A5F"/>
        <bgColor indexed="64"/>
      </patternFill>
    </fill>
    <fill>
      <patternFill patternType="solid">
        <fgColor rgb="FFF2F2F2"/>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164" fontId="0" fillId="2" borderId="1" xfId="0" applyNumberFormat="1" applyFill="1" applyBorder="1" applyProtection="1">
      <alignment horizontal="center"/>
      <protection locked="0"/>
    </xf>
    <xf numFmtId="165" fontId="0" fillId="2" borderId="1" xfId="0" applyNumberFormat="1" applyFill="1" applyBorder="1" applyProtection="1">
      <alignment horizontal="center"/>
      <protection locked="0"/>
    </xf>
    <xf numFmtId="0" fontId="0" fillId="2" borderId="1" xfId="0" applyFill="1" applyBorder="1" applyProtection="1">
      <alignment horizontal="center"/>
      <protection locked="0"/>
    </xf>
    <xf numFmtId="9" fontId="0" fillId="2" borderId="1" xfId="0" applyNumberFormat="1" applyFill="1" applyBorder="1" applyProtection="1">
      <alignment horizontal="center"/>
      <protection locked="0"/>
    </xf>
    <xf numFmtId="0" fontId="2" fillId="4" borderId="1" xfId="0" applyFont="1" applyFill="1" applyBorder="1"/>
    <xf numFmtId="0" fontId="2" fillId="0" borderId="1" xfId="0" applyFont="1" applyBorder="1">
      <alignment horizontal="center"/>
    </xf>
    <xf numFmtId="164" fontId="2" fillId="0" borderId="1" xfId="0" applyNumberFormat="1" applyFont="1" applyBorder="1">
      <alignment horizontal="center"/>
    </xf>
    <xf numFmtId="165" fontId="2" fillId="0" borderId="1" xfId="0" applyNumberFormat="1" applyFont="1" applyBorder="1">
      <alignment horizontal="center"/>
    </xf>
    <xf numFmtId="0" fontId="4" fillId="0" borderId="0" xfId="0" applyFont="1"/>
    <xf numFmtId="0" fontId="3" fillId="3" borderId="1" xfId="0" applyFont="1" applyFill="1" applyBorder="1" applyAlignment="1">
      <alignment horizontal="center" vertical="center" wrapText="1"/>
    </xf>
    <xf numFmtId="49" fontId="0" fillId="0" borderId="1" xfId="0" applyNumberFormat="1" applyBorder="1" applyProtection="1">
      <protection locked="0"/>
    </xf>
    <xf numFmtId="0" fontId="0" fillId="0" borderId="1" xfId="0" applyBorder="1" applyProtection="1">
      <protection locked="0"/>
    </xf>
    <xf numFmtId="4" fontId="0" fillId="0" borderId="1" xfId="0" applyNumberFormat="1" applyBorder="1" applyProtection="1">
      <protection locked="0"/>
    </xf>
    <xf numFmtId="9" fontId="0" fillId="0" borderId="1" xfId="0" applyNumberFormat="1" applyBorder="1" applyProtection="1">
      <protection locked="0"/>
    </xf>
    <xf numFmtId="4" fontId="0" fillId="4" borderId="1" xfId="0" applyNumberFormat="1" applyFill="1" applyBorder="1"/>
    <xf numFmtId="166" fontId="0" fillId="4" borderId="1" xfId="0" applyNumberFormat="1" applyFill="1" applyBorder="1"/>
    <xf numFmtId="0" fontId="2" fillId="4" borderId="1" xfId="0" applyFont="1" applyFill="1" applyBorder="1"/>
    <xf numFmtId="49" fontId="2" fillId="0" borderId="0" xfId="0" applyNumberFormat="1" applyFont="1"/>
    <xf numFmtId="49" fontId="0" fillId="0" borderId="0" xfId="0" applyNumberFormat="1"/>
    <xf numFmtId="2" fontId="0" fillId="0" borderId="0" xfId="0" applyNumberFormat="1"/>
    <xf numFmtId="0" fontId="1" fillId="0" borderId="0" xfId="0" applyFont="1" applyAlignment="1">
      <alignment wrapText="1" vertical="top"/>
    </xf>
    <xf numFmtId="0" fontId="5" fillId="0" borderId="0" xfId="0" applyFont="1" applyAlignment="1">
      <alignment wrapText="1" vertical="top"/>
    </xf>
    <xf numFmtId="0" fontId="0" fillId="0" borderId="0" xfId="0" applyAlignment="1">
      <alignment wrapText="1" vertical="top"/>
    </xf>
  </cellXfs>
  <cellStyles count="1">
    <cellStyle name="Normal" xfId="0" builtinId="0"/>
  </cellStyles>
  <dxfs count="3">
    <dxf>
      <font>
        <color rgb="FF9C0006"/>
      </font>
      <fill>
        <patternFill patternType="solid">
          <fgColor rgb="FFFDE2E1"/>
          <bgColor rgb="FFFDE2E1"/>
        </patternFill>
      </fill>
    </dxf>
    <dxf>
      <fill>
        <patternFill patternType="solid">
          <fgColor rgb="FFFFF4CC"/>
          <bgColor rgb="FFFFF4CC"/>
        </patternFill>
      </fill>
    </dxf>
    <dxf>
      <font>
        <b/>
        <color rgb="FF006100"/>
      </font>
    </dxf>
  </dxf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sheetMetadata" Target="metadata.xml"/>
</Relationships>
</file>

<file path=xl/worksheets/_rels/sheet1.xml.rels><?xml version="1.0" encoding="UTF-8" standalone="yes"?>
<Relationships xmlns="http://schemas.openxmlformats.org/package/2006/relationships">
<Relationship Id="rId1" Type="http://schemas.openxmlformats.org/officeDocument/2006/relationships/vmlDrawing" Target="../drawings/vmlDrawing1.vml"/>
<Relationship Id="rId2"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O1010"/>
  <sheetViews>
    <sheetView rightToLeft="1" tabSelected="1" workbookViewId="0">
      <pane xSplit="1" ySplit="10" topLeftCell="B11" activePane="bottomRight" state="frozen"/>
      <selection pane="bottomRight" activeCell="B2" sqref="B2"/>
    </sheetView>
  </sheetViews>
  <sheetFormatPr defaultRowHeight="16"/>
  <cols>
    <col min="1" max="1" width="30" customWidth="1"/>
    <col min="2" max="2" width="30" customWidth="1"/>
    <col min="3" max="3" width="12" customWidth="1"/>
    <col min="4" max="4" width="22" customWidth="1"/>
    <col min="5" max="5" width="20" customWidth="1"/>
    <col min="6" max="6" width="11" customWidth="1"/>
    <col min="7" max="7" width="18" customWidth="1"/>
    <col min="8" max="8" width="12" customWidth="1"/>
    <col min="9" max="9" width="13" customWidth="1"/>
    <col min="10" max="10" width="13" customWidth="1"/>
    <col min="11" max="11" width="13" customWidth="1"/>
    <col min="12" max="12" width="14" customWidth="1"/>
    <col min="13" max="13" width="18" customWidth="1"/>
    <col min="14" max="14" width="40" customWidth="1"/>
    <col min="15" max="15" width="10" hidden="1" customWidth="1"/>
  </cols>
  <sheetData>
    <row r="1" ht="26" customHeight="1">
      <c r="A1" s="1" t="s">
        <v>0</v>
      </c>
    </row>
    <row r="2">
      <c r="A2" s="2" t="s">
        <v>1</v>
      </c>
      <c r="B2" s="3"/>
      <c r="D2" s="7" t="s">
        <v>12</v>
      </c>
      <c r="E2" s="8">
        <f>COUNTIF(O11:O1010,TRUE)</f>
        <v>0</v>
      </c>
    </row>
    <row r="3">
      <c r="A3" s="2" t="s">
        <v>2</v>
      </c>
      <c r="B3" s="4">
        <v>0.8333333333333334</v>
      </c>
      <c r="D3" s="7" t="s">
        <v>13</v>
      </c>
      <c r="E3" s="8">
        <f>SUMPRODUCT((N11:N1010&lt;&gt;"")*(O11:O1010=FALSE))</f>
        <v>8</v>
      </c>
    </row>
    <row r="4">
      <c r="A4" s="2" t="s">
        <v>3</v>
      </c>
      <c r="B4" s="3"/>
      <c r="D4" s="7" t="s">
        <v>14</v>
      </c>
      <c r="E4" s="8">
        <f>COUNTIF(N11:N1010,"تمام،*")+COUNTIF(N11:N1010,"تحت التكلفة، وانت قاصد")</f>
        <v>0</v>
      </c>
    </row>
    <row r="5">
      <c r="A5" s="2" t="s">
        <v>4</v>
      </c>
      <c r="B5" s="5" t="s">
        <v>5</v>
      </c>
      <c r="D5" s="7" t="s">
        <v>15</v>
      </c>
      <c r="E5" s="9" t="str">
        <f>IF(B4="","—",B4)</f>
        <v>—</v>
      </c>
    </row>
    <row r="6">
      <c r="A6" s="2" t="s">
        <v>6</v>
      </c>
      <c r="B6" s="6">
        <v>0.15</v>
      </c>
      <c r="D6" s="7" t="s">
        <v>2</v>
      </c>
      <c r="E6" s="10">
        <f>B3</f>
        <v>0.8333333333333334</v>
      </c>
    </row>
    <row r="7">
      <c r="A7" s="2" t="s">
        <v>7</v>
      </c>
      <c r="B7" s="6">
        <v>0.1</v>
      </c>
    </row>
    <row r="8">
      <c r="A8" s="2" t="s">
        <v>8</v>
      </c>
      <c r="B8" s="5" t="s">
        <v>9</v>
      </c>
      <c r="D8" s="11" t="str">
        <f>IF(B4="","ابدأ من هنا: حط تاريخ نهاية العرض. بدونها ما يطلع شي في صفحة بوب أوتو.","")</f>
        <v>ابدأ من هنا: حط تاريخ نهاية العرض. بدونها ما يطلع شي في صفحة بوب أوتو.</v>
      </c>
    </row>
    <row r="9">
      <c r="A9" s="2" t="s">
        <v>10</v>
      </c>
      <c r="B9" s="5" t="s">
        <v>11</v>
      </c>
    </row>
    <row r="10" ht="48" customHeight="1">
      <c r="A10" s="12" t="s">
        <v>16</v>
      </c>
      <c r="B10" s="12" t="s">
        <v>17</v>
      </c>
      <c r="C10" s="12" t="s">
        <v>18</v>
      </c>
      <c r="D10" s="12" t="s">
        <v>19</v>
      </c>
      <c r="E10" s="12" t="s">
        <v>20</v>
      </c>
      <c r="F10" s="12" t="s">
        <v>21</v>
      </c>
      <c r="G10" s="12" t="s">
        <v>22</v>
      </c>
      <c r="H10" s="12" t="s">
        <v>23</v>
      </c>
      <c r="I10" s="12" t="s">
        <v>24</v>
      </c>
      <c r="J10" s="12" t="s">
        <v>25</v>
      </c>
      <c r="K10" s="12" t="s">
        <v>26</v>
      </c>
      <c r="L10" s="12" t="s">
        <v>27</v>
      </c>
      <c r="M10" s="12" t="s">
        <v>28</v>
      </c>
      <c r="N10" s="12" t="s">
        <v>29</v>
      </c>
      <c r="O10" s="12" t="s">
        <v>30</v>
      </c>
    </row>
    <row r="11">
      <c r="A11" s="13" t="s">
        <v>31</v>
      </c>
      <c r="B11" s="14" t="s">
        <v>32</v>
      </c>
      <c r="C11" s="15">
        <v>349</v>
      </c>
      <c r="D11" s="15">
        <v>140</v>
      </c>
      <c r="E11" s="15"/>
      <c r="F11" s="16">
        <v>0.25</v>
      </c>
      <c r="G11" s="15"/>
      <c r="H11" s="17">
        <f>IF(OR(C11="",AND(F11="",G11="")),"",IF(G11&lt;&gt;"",ROUND(G11,2),IF($B$8="ريال كامل",ROUNDDOWN(C11*(1-IF(F11&gt;1,F11/100,F11)),0),IF($B$8="ينتهي بـ ٩",ROUND((C11*(1-IF(F11&gt;1,F11/100,F11))+1)/10,0)*10-1,ROUND(C11*(1-IF(F11&gt;1,F11/100,F11)),2)))))</f>
        <v>261.75</v>
      </c>
      <c r="I11" s="17">
        <f>IF(OR(C11="",D11=""),"",ROUND(C11/IF($B$5="نعم",1+$B$6,1)-D11-N(E11),2))</f>
        <v>163.48</v>
      </c>
      <c r="J11" s="17">
        <f>IF(OR(H11="",D11=""),"",ROUND(H11/IF($B$5="نعم",1+$B$6,1)-D11-N(E11),2))</f>
        <v>87.61</v>
      </c>
      <c r="K11" s="18">
        <f>IF(OR(J11="",N(H11)&lt;=0),"",J11/(H11/IF($B$5="نعم",1+$B$6,1)))</f>
        <v>0.3849149952244508</v>
      </c>
      <c r="L11" s="18">
        <f>IF(OR(I11="",J11="",N(I11)&lt;=0),"",1-J11/I11)</f>
        <v>0.4640934670907756</v>
      </c>
      <c r="M11" s="14"/>
      <c r="N11" s="19" t="str">
        <f>IF(AND(A11="",C11=""),"",IF(A11="","رقم المنتج ناقص",IF(AND($B$9="سلة",ISERROR(VALUE(A11))),"رقم المنتج: أرقام إنجليزية بس",IF(COUNTIF($A$11:$A$1010,A11)&gt;1,"رقم المنتج مكرر",IF(C11="","السعر الحالي ناقص",IF(H11="","حط نسبة خصم أو سعر عرض",IF(H11&lt;=0,"سعر العرض لازم يكون أكبر من صفر",IF(H11&gt;=C11,"سعر العرض = السعر أو أعلى",IF(AND(J11&lt;&gt;"",N(J11)&lt;0,M11&lt;&gt;"نعم"),"تحت التكلفة",IF($B$4="","حط نهاية العرض فوق",IF(AND($B$2&lt;&gt;"",$B$4&lt;$B$2),"النهاية قبل البداية",IF($B$4&lt;TODAY(),"تاريخ النهاية راح",IF(D11="","تمام، بس بدون تكلفة (ما نقدر نحسب ربحك)",IF(N(J11)&lt;0,"تحت التكلفة، وانت قاصد",IF(K11&lt;$B$7,"تمام، بس هامشك أقل من حدّك","جاهز")))))))))))))))</f>
        <v>حط نهاية العرض فوق</v>
      </c>
      <c r="O11" s="19" t="b">
        <f>AND(N11&lt;&gt;"",ISNA(MATCH(N11,{"رقم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
      <c r="A12" s="13" t="s">
        <v>33</v>
      </c>
      <c r="B12" s="14" t="s">
        <v>34</v>
      </c>
      <c r="C12" s="15">
        <v>199</v>
      </c>
      <c r="D12" s="15">
        <v>125</v>
      </c>
      <c r="E12" s="15"/>
      <c r="F12" s="16">
        <v>0.3</v>
      </c>
      <c r="G12" s="15"/>
      <c r="H12" s="17">
        <f>IF(OR(C12="",AND(F12="",G12="")),"",IF(G12&lt;&gt;"",ROUND(G12,2),IF($B$8="ريال كامل",ROUNDDOWN(C12*(1-IF(F12&gt;1,F12/100,F12)),0),IF($B$8="ينتهي بـ ٩",ROUND((C12*(1-IF(F12&gt;1,F12/100,F12))+1)/10,0)*10-1,ROUND(C12*(1-IF(F12&gt;1,F12/100,F12)),2)))))</f>
        <v>139.3</v>
      </c>
      <c r="I12" s="17">
        <f>IF(OR(C12="",D12=""),"",ROUND(C12/IF($B$5="نعم",1+$B$6,1)-D12-N(E12),2))</f>
        <v>48.04</v>
      </c>
      <c r="J12" s="17">
        <f>IF(OR(H12="",D12=""),"",ROUND(H12/IF($B$5="نعم",1+$B$6,1)-D12-N(E12),2))</f>
        <v>-3.87</v>
      </c>
      <c r="K12" s="18">
        <f>IF(OR(J12="",N(H12)&lt;=0),"",J12/(H12/IF($B$5="نعم",1+$B$6,1)))</f>
        <v>-0.03194903086862885</v>
      </c>
      <c r="L12" s="18">
        <f>IF(OR(I12="",J12="",N(I12)&lt;=0),"",1-J12/I12)</f>
        <v>1.0805578684429642</v>
      </c>
      <c r="M12" s="14"/>
      <c r="N12" s="19" t="str">
        <f>IF(AND(A12="",C12=""),"",IF(A12="","رقم المنتج ناقص",IF(AND($B$9="سلة",ISERROR(VALUE(A12))),"رقم المنتج: أرقام إنجليزية بس",IF(COUNTIF($A$11:$A$1010,A12)&gt;1,"رقم المنتج مكرر",IF(C12="","السعر الحالي ناقص",IF(H12="","حط نسبة خصم أو سعر عرض",IF(H12&lt;=0,"سعر العرض لازم يكون أكبر من صفر",IF(H12&gt;=C12,"سعر العرض = السعر أو أعلى",IF(AND(J12&lt;&gt;"",N(J12)&lt;0,M12&lt;&gt;"نعم"),"تحت التكلفة",IF($B$4="","حط نهاية العرض فوق",IF(AND($B$2&lt;&gt;"",$B$4&lt;$B$2),"النهاية قبل البداية",IF($B$4&lt;TODAY(),"تاريخ النهاية راح",IF(D12="","تمام، بس بدون تكلفة (ما نقدر نحسب ربحك)",IF(N(J12)&lt;0,"تحت التكلفة، وانت قاصد",IF(K12&lt;$B$7,"تمام، بس هامشك أقل من حدّك","جاهز")))))))))))))))</f>
        <v>تحت التكلفة</v>
      </c>
      <c r="O12" s="19" t="b">
        <f>AND(N12&lt;&gt;"",ISNA(MATCH(N12,{"رقم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
      <c r="A13" s="13" t="s">
        <v>35</v>
      </c>
      <c r="B13" s="14" t="s">
        <v>36</v>
      </c>
      <c r="C13" s="15">
        <v>220</v>
      </c>
      <c r="D13" s="15">
        <v>90</v>
      </c>
      <c r="E13" s="15"/>
      <c r="F13" s="16"/>
      <c r="G13" s="15">
        <v>240</v>
      </c>
      <c r="H13" s="17">
        <f>IF(OR(C13="",AND(F13="",G13="")),"",IF(G13&lt;&gt;"",ROUND(G13,2),IF($B$8="ريال كامل",ROUNDDOWN(C13*(1-IF(F13&gt;1,F13/100,F13)),0),IF($B$8="ينتهي بـ ٩",ROUND((C13*(1-IF(F13&gt;1,F13/100,F13))+1)/10,0)*10-1,ROUND(C13*(1-IF(F13&gt;1,F13/100,F13)),2)))))</f>
        <v>240</v>
      </c>
      <c r="I13" s="17">
        <f>IF(OR(C13="",D13=""),"",ROUND(C13/IF($B$5="نعم",1+$B$6,1)-D13-N(E13),2))</f>
        <v>101.3</v>
      </c>
      <c r="J13" s="17">
        <f>IF(OR(H13="",D13=""),"",ROUND(H13/IF($B$5="نعم",1+$B$6,1)-D13-N(E13),2))</f>
        <v>118.7</v>
      </c>
      <c r="K13" s="18">
        <f>IF(OR(J13="",N(H13)&lt;=0),"",J13/(H13/IF($B$5="نعم",1+$B$6,1)))</f>
        <v>0.5687708333333333</v>
      </c>
      <c r="L13" s="18">
        <f>IF(OR(I13="",J13="",N(I13)&lt;=0),"",1-J13/I13)</f>
        <v>-0.1717670286278381</v>
      </c>
      <c r="M13" s="14"/>
      <c r="N13" s="19" t="str">
        <f>IF(AND(A13="",C13=""),"",IF(A13="","رقم المنتج ناقص",IF(AND($B$9="سلة",ISERROR(VALUE(A13))),"رقم المنتج: أرقام إنجليزية بس",IF(COUNTIF($A$11:$A$1010,A13)&gt;1,"رقم المنتج مكرر",IF(C13="","السعر الحالي ناقص",IF(H13="","حط نسبة خصم أو سعر عرض",IF(H13&lt;=0,"سعر العرض لازم يكون أكبر من صفر",IF(H13&gt;=C13,"سعر العرض = السعر أو أعلى",IF(AND(J13&lt;&gt;"",N(J13)&lt;0,M13&lt;&gt;"نعم"),"تحت التكلفة",IF($B$4="","حط نهاية العرض فوق",IF(AND($B$2&lt;&gt;"",$B$4&lt;$B$2),"النهاية قبل البداية",IF($B$4&lt;TODAY(),"تاريخ النهاية راح",IF(D13="","تمام، بس بدون تكلفة (ما نقدر نحسب ربحك)",IF(N(J13)&lt;0,"تحت التكلفة، وانت قاصد",IF(K13&lt;$B$7,"تمام، بس هامشك أقل من حدّك","جاهز")))))))))))))))</f>
        <v>سعر العرض = السعر أو أعلى</v>
      </c>
      <c r="O13" s="19" t="b">
        <f>AND(N13&lt;&gt;"",ISNA(MATCH(N13,{"رقم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
      <c r="A14" s="13" t="s">
        <v>37</v>
      </c>
      <c r="B14" s="14" t="s">
        <v>38</v>
      </c>
      <c r="C14" s="15">
        <v>159</v>
      </c>
      <c r="D14" s="15">
        <v>70</v>
      </c>
      <c r="E14" s="15"/>
      <c r="F14" s="16">
        <v>0.2</v>
      </c>
      <c r="G14" s="15"/>
      <c r="H14" s="17">
        <f>IF(OR(C14="",AND(F14="",G14="")),"",IF(G14&lt;&gt;"",ROUND(G14,2),IF($B$8="ريال كامل",ROUNDDOWN(C14*(1-IF(F14&gt;1,F14/100,F14)),0),IF($B$8="ينتهي بـ ٩",ROUND((C14*(1-IF(F14&gt;1,F14/100,F14))+1)/10,0)*10-1,ROUND(C14*(1-IF(F14&gt;1,F14/100,F14)),2)))))</f>
        <v>127.2</v>
      </c>
      <c r="I14" s="17">
        <f>IF(OR(C14="",D14=""),"",ROUND(C14/IF($B$5="نعم",1+$B$6,1)-D14-N(E14),2))</f>
        <v>68.26</v>
      </c>
      <c r="J14" s="17">
        <f>IF(OR(H14="",D14=""),"",ROUND(H14/IF($B$5="نعم",1+$B$6,1)-D14-N(E14),2))</f>
        <v>40.61</v>
      </c>
      <c r="K14" s="18">
        <f>IF(OR(J14="",N(H14)&lt;=0),"",J14/(H14/IF($B$5="نعم",1+$B$6,1)))</f>
        <v>0.3671501572327044</v>
      </c>
      <c r="L14" s="18">
        <f>IF(OR(I14="",J14="",N(I14)&lt;=0),"",1-J14/I14)</f>
        <v>0.4050688543803106</v>
      </c>
      <c r="M14" s="14"/>
      <c r="N14" s="19" t="str">
        <f>IF(AND(A14="",C14=""),"",IF(A14="","رقم المنتج ناقص",IF(AND($B$9="سلة",ISERROR(VALUE(A14))),"رقم المنتج: أرقام إنجليزية بس",IF(COUNTIF($A$11:$A$1010,A14)&gt;1,"رقم المنتج مكرر",IF(C14="","السعر الحالي ناقص",IF(H14="","حط نسبة خصم أو سعر عرض",IF(H14&lt;=0,"سعر العرض لازم يكون أكبر من صفر",IF(H14&gt;=C14,"سعر العرض = السعر أو أعلى",IF(AND(J14&lt;&gt;"",N(J14)&lt;0,M14&lt;&gt;"نعم"),"تحت التكلفة",IF($B$4="","حط نهاية العرض فوق",IF(AND($B$2&lt;&gt;"",$B$4&lt;$B$2),"النهاية قبل البداية",IF($B$4&lt;TODAY(),"تاريخ النهاية راح",IF(D14="","تمام، بس بدون تكلفة (ما نقدر نحسب ربحك)",IF(N(J14)&lt;0,"تحت التكلفة، وانت قاصد",IF(K14&lt;$B$7,"تمام، بس هامشك أقل من حدّك","جاهز")))))))))))))))</f>
        <v>رقم المنتج مكرر</v>
      </c>
      <c r="O14" s="19" t="b">
        <f>AND(N14&lt;&gt;"",ISNA(MATCH(N14,{"رقم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
      <c r="A15" s="13" t="s">
        <v>39</v>
      </c>
      <c r="B15" s="14" t="s">
        <v>40</v>
      </c>
      <c r="C15" s="15">
        <v>59</v>
      </c>
      <c r="D15" s="15"/>
      <c r="E15" s="15"/>
      <c r="F15" s="16">
        <v>0.15</v>
      </c>
      <c r="G15" s="15"/>
      <c r="H15" s="17">
        <f>IF(OR(C15="",AND(F15="",G15="")),"",IF(G15&lt;&gt;"",ROUND(G15,2),IF($B$8="ريال كامل",ROUNDDOWN(C15*(1-IF(F15&gt;1,F15/100,F15)),0),IF($B$8="ينتهي بـ ٩",ROUND((C15*(1-IF(F15&gt;1,F15/100,F15))+1)/10,0)*10-1,ROUND(C15*(1-IF(F15&gt;1,F15/100,F15)),2)))))</f>
        <v>50.15</v>
      </c>
      <c r="I15" s="17" t="str">
        <f>IF(OR(C15="",D15=""),"",ROUND(C15/IF($B$5="نعم",1+$B$6,1)-D15-N(E15),2))</f>
        <v/>
      </c>
      <c r="J15" s="17" t="str">
        <f>IF(OR(H15="",D15=""),"",ROUND(H15/IF($B$5="نعم",1+$B$6,1)-D15-N(E15),2))</f>
        <v/>
      </c>
      <c r="K15" s="18" t="str">
        <f>IF(OR(J15="",N(H15)&lt;=0),"",J15/(H15/IF($B$5="نعم",1+$B$6,1)))</f>
        <v/>
      </c>
      <c r="L15" s="18" t="str">
        <f>IF(OR(I15="",J15="",N(I15)&lt;=0),"",1-J15/I15)</f>
        <v/>
      </c>
      <c r="M15" s="14"/>
      <c r="N15" s="19" t="str">
        <f>IF(AND(A15="",C15=""),"",IF(A15="","رقم المنتج ناقص",IF(AND($B$9="سلة",ISERROR(VALUE(A15))),"رقم المنتج: أرقام إنجليزية بس",IF(COUNTIF($A$11:$A$1010,A15)&gt;1,"رقم المنتج مكرر",IF(C15="","السعر الحالي ناقص",IF(H15="","حط نسبة خصم أو سعر عرض",IF(H15&lt;=0,"سعر العرض لازم يكون أكبر من صفر",IF(H15&gt;=C15,"سعر العرض = السعر أو أعلى",IF(AND(J15&lt;&gt;"",N(J15)&lt;0,M15&lt;&gt;"نعم"),"تحت التكلفة",IF($B$4="","حط نهاية العرض فوق",IF(AND($B$2&lt;&gt;"",$B$4&lt;$B$2),"النهاية قبل البداية",IF($B$4&lt;TODAY(),"تاريخ النهاية راح",IF(D15="","تمام، بس بدون تكلفة (ما نقدر نحسب ربحك)",IF(N(J15)&lt;0,"تحت التكلفة، وانت قاصد",IF(K15&lt;$B$7,"تمام، بس هامشك أقل من حدّك","جاهز")))))))))))))))</f>
        <v>حط نهاية العرض فوق</v>
      </c>
      <c r="O15" s="19" t="b">
        <f>AND(N15&lt;&gt;"",ISNA(MATCH(N15,{"رقم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
      <c r="A16" s="13" t="s">
        <v>41</v>
      </c>
      <c r="B16" s="14" t="s">
        <v>42</v>
      </c>
      <c r="C16" s="15">
        <v>450</v>
      </c>
      <c r="D16" s="15">
        <v>280</v>
      </c>
      <c r="E16" s="15">
        <v>10</v>
      </c>
      <c r="F16" s="16">
        <v>0.2</v>
      </c>
      <c r="G16" s="15"/>
      <c r="H16" s="17">
        <f>IF(OR(C16="",AND(F16="",G16="")),"",IF(G16&lt;&gt;"",ROUND(G16,2),IF($B$8="ريال كامل",ROUNDDOWN(C16*(1-IF(F16&gt;1,F16/100,F16)),0),IF($B$8="ينتهي بـ ٩",ROUND((C16*(1-IF(F16&gt;1,F16/100,F16))+1)/10,0)*10-1,ROUND(C16*(1-IF(F16&gt;1,F16/100,F16)),2)))))</f>
        <v>360</v>
      </c>
      <c r="I16" s="17">
        <f>IF(OR(C16="",D16=""),"",ROUND(C16/IF($B$5="نعم",1+$B$6,1)-D16-N(E16),2))</f>
        <v>101.3</v>
      </c>
      <c r="J16" s="17">
        <f>IF(OR(H16="",D16=""),"",ROUND(H16/IF($B$5="نعم",1+$B$6,1)-D16-N(E16),2))</f>
        <v>23.04</v>
      </c>
      <c r="K16" s="18">
        <f>IF(OR(J16="",N(H16)&lt;=0),"",J16/(H16/IF($B$5="نعم",1+$B$6,1)))</f>
        <v>0.0736</v>
      </c>
      <c r="L16" s="18">
        <f>IF(OR(I16="",J16="",N(I16)&lt;=0),"",1-J16/I16)</f>
        <v>0.7725567620927937</v>
      </c>
      <c r="M16" s="14"/>
      <c r="N16" s="19" t="str">
        <f>IF(AND(A16="",C16=""),"",IF(A16="","رقم المنتج ناقص",IF(AND($B$9="سلة",ISERROR(VALUE(A16))),"رقم المنتج: أرقام إنجليزية بس",IF(COUNTIF($A$11:$A$1010,A16)&gt;1,"رقم المنتج مكرر",IF(C16="","السعر الحالي ناقص",IF(H16="","حط نسبة خصم أو سعر عرض",IF(H16&lt;=0,"سعر العرض لازم يكون أكبر من صفر",IF(H16&gt;=C16,"سعر العرض = السعر أو أعلى",IF(AND(J16&lt;&gt;"",N(J16)&lt;0,M16&lt;&gt;"نعم"),"تحت التكلفة",IF($B$4="","حط نهاية العرض فوق",IF(AND($B$2&lt;&gt;"",$B$4&lt;$B$2),"النهاية قبل البداية",IF($B$4&lt;TODAY(),"تاريخ النهاية راح",IF(D16="","تمام، بس بدون تكلفة (ما نقدر نحسب ربحك)",IF(N(J16)&lt;0,"تحت التكلفة، وانت قاصد",IF(K16&lt;$B$7,"تمام، بس هامشك أقل من حدّك","جاهز")))))))))))))))</f>
        <v>حط نهاية العرض فوق</v>
      </c>
      <c r="O16" s="19" t="b">
        <f>AND(N16&lt;&gt;"",ISNA(MATCH(N16,{"رقم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
      <c r="A17" s="13"/>
      <c r="B17" s="14" t="s">
        <v>43</v>
      </c>
      <c r="C17" s="15">
        <v>120</v>
      </c>
      <c r="D17" s="15">
        <v>45</v>
      </c>
      <c r="E17" s="15"/>
      <c r="F17" s="16">
        <v>0.1</v>
      </c>
      <c r="G17" s="15"/>
      <c r="H17" s="17">
        <f>IF(OR(C17="",AND(F17="",G17="")),"",IF(G17&lt;&gt;"",ROUND(G17,2),IF($B$8="ريال كامل",ROUNDDOWN(C17*(1-IF(F17&gt;1,F17/100,F17)),0),IF($B$8="ينتهي بـ ٩",ROUND((C17*(1-IF(F17&gt;1,F17/100,F17))+1)/10,0)*10-1,ROUND(C17*(1-IF(F17&gt;1,F17/100,F17)),2)))))</f>
        <v>108</v>
      </c>
      <c r="I17" s="17">
        <f>IF(OR(C17="",D17=""),"",ROUND(C17/IF($B$5="نعم",1+$B$6,1)-D17-N(E17),2))</f>
        <v>59.35</v>
      </c>
      <c r="J17" s="17">
        <f>IF(OR(H17="",D17=""),"",ROUND(H17/IF($B$5="نعم",1+$B$6,1)-D17-N(E17),2))</f>
        <v>48.91</v>
      </c>
      <c r="K17" s="18">
        <f>IF(OR(J17="",N(H17)&lt;=0),"",J17/(H17/IF($B$5="نعم",1+$B$6,1)))</f>
        <v>0.5208009259259259</v>
      </c>
      <c r="L17" s="18">
        <f>IF(OR(I17="",J17="",N(I17)&lt;=0),"",1-J17/I17)</f>
        <v>0.17590564448188717</v>
      </c>
      <c r="M17" s="14"/>
      <c r="N17" s="19" t="str">
        <f>IF(AND(A17="",C17=""),"",IF(A17="","رقم المنتج ناقص",IF(AND($B$9="سلة",ISERROR(VALUE(A17))),"رقم المنتج: أرقام إنجليزية بس",IF(COUNTIF($A$11:$A$1010,A17)&gt;1,"رقم المنتج مكرر",IF(C17="","السعر الحالي ناقص",IF(H17="","حط نسبة خصم أو سعر عرض",IF(H17&lt;=0,"سعر العرض لازم يكون أكبر من صفر",IF(H17&gt;=C17,"سعر العرض = السعر أو أعلى",IF(AND(J17&lt;&gt;"",N(J17)&lt;0,M17&lt;&gt;"نعم"),"تحت التكلفة",IF($B$4="","حط نهاية العرض فوق",IF(AND($B$2&lt;&gt;"",$B$4&lt;$B$2),"النهاية قبل البداية",IF($B$4&lt;TODAY(),"تاريخ النهاية راح",IF(D17="","تمام، بس بدون تكلفة (ما نقدر نحسب ربحك)",IF(N(J17)&lt;0,"تحت التكلفة، وانت قاصد",IF(K17&lt;$B$7,"تمام، بس هامشك أقل من حدّك","جاهز")))))))))))))))</f>
        <v>رقم المنتج ناقص</v>
      </c>
      <c r="O17" s="19" t="b">
        <f>AND(N17&lt;&gt;"",ISNA(MATCH(N17,{"رقم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
      <c r="A18" s="13" t="s">
        <v>37</v>
      </c>
      <c r="B18" s="14" t="s">
        <v>44</v>
      </c>
      <c r="C18" s="15">
        <v>159</v>
      </c>
      <c r="D18" s="15">
        <v>70</v>
      </c>
      <c r="E18" s="15"/>
      <c r="F18" s="16">
        <v>0.25</v>
      </c>
      <c r="G18" s="15"/>
      <c r="H18" s="17">
        <f>IF(OR(C18="",AND(F18="",G18="")),"",IF(G18&lt;&gt;"",ROUND(G18,2),IF($B$8="ريال كامل",ROUNDDOWN(C18*(1-IF(F18&gt;1,F18/100,F18)),0),IF($B$8="ينتهي بـ ٩",ROUND((C18*(1-IF(F18&gt;1,F18/100,F18))+1)/10,0)*10-1,ROUND(C18*(1-IF(F18&gt;1,F18/100,F18)),2)))))</f>
        <v>119.25</v>
      </c>
      <c r="I18" s="17">
        <f>IF(OR(C18="",D18=""),"",ROUND(C18/IF($B$5="نعم",1+$B$6,1)-D18-N(E18),2))</f>
        <v>68.26</v>
      </c>
      <c r="J18" s="17">
        <f>IF(OR(H18="",D18=""),"",ROUND(H18/IF($B$5="نعم",1+$B$6,1)-D18-N(E18),2))</f>
        <v>33.7</v>
      </c>
      <c r="K18" s="18">
        <f>IF(OR(J18="",N(H18)&lt;=0),"",J18/(H18/IF($B$5="نعم",1+$B$6,1)))</f>
        <v>0.32498951781970653</v>
      </c>
      <c r="L18" s="18">
        <f>IF(OR(I18="",J18="",N(I18)&lt;=0),"",1-J18/I18)</f>
        <v>0.5062994433050103</v>
      </c>
      <c r="M18" s="14"/>
      <c r="N18" s="19" t="str">
        <f>IF(AND(A18="",C18=""),"",IF(A18="","رقم المنتج ناقص",IF(AND($B$9="سلة",ISERROR(VALUE(A18))),"رقم المنتج: أرقام إنجليزية بس",IF(COUNTIF($A$11:$A$1010,A18)&gt;1,"رقم المنتج مكرر",IF(C18="","السعر الحالي ناقص",IF(H18="","حط نسبة خصم أو سعر عرض",IF(H18&lt;=0,"سعر العرض لازم يكون أكبر من صفر",IF(H18&gt;=C18,"سعر العرض = السعر أو أعلى",IF(AND(J18&lt;&gt;"",N(J18)&lt;0,M18&lt;&gt;"نعم"),"تحت التكلفة",IF($B$4="","حط نهاية العرض فوق",IF(AND($B$2&lt;&gt;"",$B$4&lt;$B$2),"النهاية قبل البداية",IF($B$4&lt;TODAY(),"تاريخ النهاية راح",IF(D18="","تمام، بس بدون تكلفة (ما نقدر نحسب ربحك)",IF(N(J18)&lt;0,"تحت التكلفة، وانت قاصد",IF(K18&lt;$B$7,"تمام، بس هامشك أقل من حدّك","جاهز")))))))))))))))</f>
        <v>رقم المنتج مكرر</v>
      </c>
      <c r="O18" s="19" t="b">
        <f>AND(N18&lt;&gt;"",ISNA(MATCH(N18,{"رقم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
      <c r="A19" s="13"/>
      <c r="B19" s="14"/>
      <c r="C19" s="15"/>
      <c r="D19" s="15"/>
      <c r="E19" s="15"/>
      <c r="F19" s="16"/>
      <c r="G19" s="15"/>
      <c r="H19" s="17" t="str">
        <f>IF(OR(C19="",AND(F19="",G19="")),"",IF(G19&lt;&gt;"",ROUND(G19,2),IF($B$8="ريال كامل",ROUNDDOWN(C19*(1-IF(F19&gt;1,F19/100,F19)),0),IF($B$8="ينتهي بـ ٩",ROUND((C19*(1-IF(F19&gt;1,F19/100,F19))+1)/10,0)*10-1,ROUND(C19*(1-IF(F19&gt;1,F19/100,F19)),2)))))</f>
        <v/>
      </c>
      <c r="I19" s="17" t="str">
        <f>IF(OR(C19="",D19=""),"",ROUND(C19/IF($B$5="نعم",1+$B$6,1)-D19-N(E19),2))</f>
        <v/>
      </c>
      <c r="J19" s="17" t="str">
        <f>IF(OR(H19="",D19=""),"",ROUND(H19/IF($B$5="نعم",1+$B$6,1)-D19-N(E19),2))</f>
        <v/>
      </c>
      <c r="K19" s="18" t="str">
        <f>IF(OR(J19="",N(H19)&lt;=0),"",J19/(H19/IF($B$5="نعم",1+$B$6,1)))</f>
        <v/>
      </c>
      <c r="L19" s="18" t="str">
        <f>IF(OR(I19="",J19="",N(I19)&lt;=0),"",1-J19/I19)</f>
        <v/>
      </c>
      <c r="M19" s="14"/>
      <c r="N19" s="19" t="str">
        <f>IF(AND(A19="",C19=""),"",IF(A19="","رقم المنتج ناقص",IF(AND($B$9="سلة",ISERROR(VALUE(A19))),"رقم المنتج: أرقام إنجليزية بس",IF(COUNTIF($A$11:$A$1010,A19)&gt;1,"رقم المنتج مكرر",IF(C19="","السعر الحالي ناقص",IF(H19="","حط نسبة خصم أو سعر عرض",IF(H19&lt;=0,"سعر العرض لازم يكون أكبر من صفر",IF(H19&gt;=C19,"سعر العرض = السعر أو أعلى",IF(AND(J19&lt;&gt;"",N(J19)&lt;0,M19&lt;&gt;"نعم"),"تحت التكلفة",IF($B$4="","حط نهاية العرض فوق",IF(AND($B$2&lt;&gt;"",$B$4&lt;$B$2),"النهاية قبل البداية",IF($B$4&lt;TODAY(),"تاريخ النهاية راح",IF(D19="","تمام، بس بدون تكلفة (ما نقدر نحسب ربحك)",IF(N(J19)&lt;0,"تحت التكلفة، وانت قاصد",IF(K19&lt;$B$7,"تمام، بس هامشك أقل من حدّك","جاهز")))))))))))))))</f>
        <v/>
      </c>
      <c r="O19" s="19" t="b">
        <f>AND(N19&lt;&gt;"",ISNA(MATCH(N19,{"رقم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
      <c r="A20" s="13"/>
      <c r="B20" s="14"/>
      <c r="C20" s="15"/>
      <c r="D20" s="15"/>
      <c r="E20" s="15"/>
      <c r="F20" s="16"/>
      <c r="G20" s="15"/>
      <c r="H20" s="17" t="str">
        <f>IF(OR(C20="",AND(F20="",G20="")),"",IF(G20&lt;&gt;"",ROUND(G20,2),IF($B$8="ريال كامل",ROUNDDOWN(C20*(1-IF(F20&gt;1,F20/100,F20)),0),IF($B$8="ينتهي بـ ٩",ROUND((C20*(1-IF(F20&gt;1,F20/100,F20))+1)/10,0)*10-1,ROUND(C20*(1-IF(F20&gt;1,F20/100,F20)),2)))))</f>
        <v/>
      </c>
      <c r="I20" s="17" t="str">
        <f>IF(OR(C20="",D20=""),"",ROUND(C20/IF($B$5="نعم",1+$B$6,1)-D20-N(E20),2))</f>
        <v/>
      </c>
      <c r="J20" s="17" t="str">
        <f>IF(OR(H20="",D20=""),"",ROUND(H20/IF($B$5="نعم",1+$B$6,1)-D20-N(E20),2))</f>
        <v/>
      </c>
      <c r="K20" s="18" t="str">
        <f>IF(OR(J20="",N(H20)&lt;=0),"",J20/(H20/IF($B$5="نعم",1+$B$6,1)))</f>
        <v/>
      </c>
      <c r="L20" s="18" t="str">
        <f>IF(OR(I20="",J20="",N(I20)&lt;=0),"",1-J20/I20)</f>
        <v/>
      </c>
      <c r="M20" s="14"/>
      <c r="N20" s="19" t="str">
        <f>IF(AND(A20="",C20=""),"",IF(A20="","رقم المنتج ناقص",IF(AND($B$9="سلة",ISERROR(VALUE(A20))),"رقم المنتج: أرقام إنجليزية بس",IF(COUNTIF($A$11:$A$1010,A20)&gt;1,"رقم المنتج مكرر",IF(C20="","السعر الحالي ناقص",IF(H20="","حط نسبة خصم أو سعر عرض",IF(H20&lt;=0,"سعر العرض لازم يكون أكبر من صفر",IF(H20&gt;=C20,"سعر العرض = السعر أو أعلى",IF(AND(J20&lt;&gt;"",N(J20)&lt;0,M20&lt;&gt;"نعم"),"تحت التكلفة",IF($B$4="","حط نهاية العرض فوق",IF(AND($B$2&lt;&gt;"",$B$4&lt;$B$2),"النهاية قبل البداية",IF($B$4&lt;TODAY(),"تاريخ النهاية راح",IF(D20="","تمام، بس بدون تكلفة (ما نقدر نحسب ربحك)",IF(N(J20)&lt;0,"تحت التكلفة، وانت قاصد",IF(K20&lt;$B$7,"تمام، بس هامشك أقل من حدّك","جاهز")))))))))))))))</f>
        <v/>
      </c>
      <c r="O20" s="19" t="b">
        <f>AND(N20&lt;&gt;"",ISNA(MATCH(N20,{"رقم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
      <c r="A21" s="13"/>
      <c r="B21" s="14"/>
      <c r="C21" s="15"/>
      <c r="D21" s="15"/>
      <c r="E21" s="15"/>
      <c r="F21" s="16"/>
      <c r="G21" s="15"/>
      <c r="H21" s="17" t="str">
        <f>IF(OR(C21="",AND(F21="",G21="")),"",IF(G21&lt;&gt;"",ROUND(G21,2),IF($B$8="ريال كامل",ROUNDDOWN(C21*(1-IF(F21&gt;1,F21/100,F21)),0),IF($B$8="ينتهي بـ ٩",ROUND((C21*(1-IF(F21&gt;1,F21/100,F21))+1)/10,0)*10-1,ROUND(C21*(1-IF(F21&gt;1,F21/100,F21)),2)))))</f>
        <v/>
      </c>
      <c r="I21" s="17" t="str">
        <f>IF(OR(C21="",D21=""),"",ROUND(C21/IF($B$5="نعم",1+$B$6,1)-D21-N(E21),2))</f>
        <v/>
      </c>
      <c r="J21" s="17" t="str">
        <f>IF(OR(H21="",D21=""),"",ROUND(H21/IF($B$5="نعم",1+$B$6,1)-D21-N(E21),2))</f>
        <v/>
      </c>
      <c r="K21" s="18" t="str">
        <f>IF(OR(J21="",N(H21)&lt;=0),"",J21/(H21/IF($B$5="نعم",1+$B$6,1)))</f>
        <v/>
      </c>
      <c r="L21" s="18" t="str">
        <f>IF(OR(I21="",J21="",N(I21)&lt;=0),"",1-J21/I21)</f>
        <v/>
      </c>
      <c r="M21" s="14"/>
      <c r="N21" s="19" t="str">
        <f>IF(AND(A21="",C21=""),"",IF(A21="","رقم المنتج ناقص",IF(AND($B$9="سلة",ISERROR(VALUE(A21))),"رقم المنتج: أرقام إنجليزية بس",IF(COUNTIF($A$11:$A$1010,A21)&gt;1,"رقم المنتج مكرر",IF(C21="","السعر الحالي ناقص",IF(H21="","حط نسبة خصم أو سعر عرض",IF(H21&lt;=0,"سعر العرض لازم يكون أكبر من صفر",IF(H21&gt;=C21,"سعر العرض = السعر أو أعلى",IF(AND(J21&lt;&gt;"",N(J21)&lt;0,M21&lt;&gt;"نعم"),"تحت التكلفة",IF($B$4="","حط نهاية العرض فوق",IF(AND($B$2&lt;&gt;"",$B$4&lt;$B$2),"النهاية قبل البداية",IF($B$4&lt;TODAY(),"تاريخ النهاية راح",IF(D21="","تمام، بس بدون تكلفة (ما نقدر نحسب ربحك)",IF(N(J21)&lt;0,"تحت التكلفة، وانت قاصد",IF(K21&lt;$B$7,"تمام، بس هامشك أقل من حدّك","جاهز")))))))))))))))</f>
        <v/>
      </c>
      <c r="O21" s="19" t="b">
        <f>AND(N21&lt;&gt;"",ISNA(MATCH(N21,{"رقم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
      <c r="A22" s="13"/>
      <c r="B22" s="14"/>
      <c r="C22" s="15"/>
      <c r="D22" s="15"/>
      <c r="E22" s="15"/>
      <c r="F22" s="16"/>
      <c r="G22" s="15"/>
      <c r="H22" s="17" t="str">
        <f>IF(OR(C22="",AND(F22="",G22="")),"",IF(G22&lt;&gt;"",ROUND(G22,2),IF($B$8="ريال كامل",ROUNDDOWN(C22*(1-IF(F22&gt;1,F22/100,F22)),0),IF($B$8="ينتهي بـ ٩",ROUND((C22*(1-IF(F22&gt;1,F22/100,F22))+1)/10,0)*10-1,ROUND(C22*(1-IF(F22&gt;1,F22/100,F22)),2)))))</f>
        <v/>
      </c>
      <c r="I22" s="17" t="str">
        <f>IF(OR(C22="",D22=""),"",ROUND(C22/IF($B$5="نعم",1+$B$6,1)-D22-N(E22),2))</f>
        <v/>
      </c>
      <c r="J22" s="17" t="str">
        <f>IF(OR(H22="",D22=""),"",ROUND(H22/IF($B$5="نعم",1+$B$6,1)-D22-N(E22),2))</f>
        <v/>
      </c>
      <c r="K22" s="18" t="str">
        <f>IF(OR(J22="",N(H22)&lt;=0),"",J22/(H22/IF($B$5="نعم",1+$B$6,1)))</f>
        <v/>
      </c>
      <c r="L22" s="18" t="str">
        <f>IF(OR(I22="",J22="",N(I22)&lt;=0),"",1-J22/I22)</f>
        <v/>
      </c>
      <c r="M22" s="14"/>
      <c r="N22" s="19" t="str">
        <f>IF(AND(A22="",C22=""),"",IF(A22="","رقم المنتج ناقص",IF(AND($B$9="سلة",ISERROR(VALUE(A22))),"رقم المنتج: أرقام إنجليزية بس",IF(COUNTIF($A$11:$A$1010,A22)&gt;1,"رقم المنتج مكرر",IF(C22="","السعر الحالي ناقص",IF(H22="","حط نسبة خصم أو سعر عرض",IF(H22&lt;=0,"سعر العرض لازم يكون أكبر من صفر",IF(H22&gt;=C22,"سعر العرض = السعر أو أعلى",IF(AND(J22&lt;&gt;"",N(J22)&lt;0,M22&lt;&gt;"نعم"),"تحت التكلفة",IF($B$4="","حط نهاية العرض فوق",IF(AND($B$2&lt;&gt;"",$B$4&lt;$B$2),"النهاية قبل البداية",IF($B$4&lt;TODAY(),"تاريخ النهاية راح",IF(D22="","تمام، بس بدون تكلفة (ما نقدر نحسب ربحك)",IF(N(J22)&lt;0,"تحت التكلفة، وانت قاصد",IF(K22&lt;$B$7,"تمام، بس هامشك أقل من حدّك","جاهز")))))))))))))))</f>
        <v/>
      </c>
      <c r="O22" s="19" t="b">
        <f>AND(N22&lt;&gt;"",ISNA(MATCH(N22,{"رقم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
      <c r="A23" s="13"/>
      <c r="B23" s="14"/>
      <c r="C23" s="15"/>
      <c r="D23" s="15"/>
      <c r="E23" s="15"/>
      <c r="F23" s="16"/>
      <c r="G23" s="15"/>
      <c r="H23" s="17" t="str">
        <f>IF(OR(C23="",AND(F23="",G23="")),"",IF(G23&lt;&gt;"",ROUND(G23,2),IF($B$8="ريال كامل",ROUNDDOWN(C23*(1-IF(F23&gt;1,F23/100,F23)),0),IF($B$8="ينتهي بـ ٩",ROUND((C23*(1-IF(F23&gt;1,F23/100,F23))+1)/10,0)*10-1,ROUND(C23*(1-IF(F23&gt;1,F23/100,F23)),2)))))</f>
        <v/>
      </c>
      <c r="I23" s="17" t="str">
        <f>IF(OR(C23="",D23=""),"",ROUND(C23/IF($B$5="نعم",1+$B$6,1)-D23-N(E23),2))</f>
        <v/>
      </c>
      <c r="J23" s="17" t="str">
        <f>IF(OR(H23="",D23=""),"",ROUND(H23/IF($B$5="نعم",1+$B$6,1)-D23-N(E23),2))</f>
        <v/>
      </c>
      <c r="K23" s="18" t="str">
        <f>IF(OR(J23="",N(H23)&lt;=0),"",J23/(H23/IF($B$5="نعم",1+$B$6,1)))</f>
        <v/>
      </c>
      <c r="L23" s="18" t="str">
        <f>IF(OR(I23="",J23="",N(I23)&lt;=0),"",1-J23/I23)</f>
        <v/>
      </c>
      <c r="M23" s="14"/>
      <c r="N23" s="19" t="str">
        <f>IF(AND(A23="",C23=""),"",IF(A23="","رقم المنتج ناقص",IF(AND($B$9="سلة",ISERROR(VALUE(A23))),"رقم المنتج: أرقام إنجليزية بس",IF(COUNTIF($A$11:$A$1010,A23)&gt;1,"رقم المنتج مكرر",IF(C23="","السعر الحالي ناقص",IF(H23="","حط نسبة خصم أو سعر عرض",IF(H23&lt;=0,"سعر العرض لازم يكون أكبر من صفر",IF(H23&gt;=C23,"سعر العرض = السعر أو أعلى",IF(AND(J23&lt;&gt;"",N(J23)&lt;0,M23&lt;&gt;"نعم"),"تحت التكلفة",IF($B$4="","حط نهاية العرض فوق",IF(AND($B$2&lt;&gt;"",$B$4&lt;$B$2),"النهاية قبل البداية",IF($B$4&lt;TODAY(),"تاريخ النهاية راح",IF(D23="","تمام، بس بدون تكلفة (ما نقدر نحسب ربحك)",IF(N(J23)&lt;0,"تحت التكلفة، وانت قاصد",IF(K23&lt;$B$7,"تمام، بس هامشك أقل من حدّك","جاهز")))))))))))))))</f>
        <v/>
      </c>
      <c r="O23" s="19" t="b">
        <f>AND(N23&lt;&gt;"",ISNA(MATCH(N23,{"رقم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
      <c r="A24" s="13"/>
      <c r="B24" s="14"/>
      <c r="C24" s="15"/>
      <c r="D24" s="15"/>
      <c r="E24" s="15"/>
      <c r="F24" s="16"/>
      <c r="G24" s="15"/>
      <c r="H24" s="17" t="str">
        <f>IF(OR(C24="",AND(F24="",G24="")),"",IF(G24&lt;&gt;"",ROUND(G24,2),IF($B$8="ريال كامل",ROUNDDOWN(C24*(1-IF(F24&gt;1,F24/100,F24)),0),IF($B$8="ينتهي بـ ٩",ROUND((C24*(1-IF(F24&gt;1,F24/100,F24))+1)/10,0)*10-1,ROUND(C24*(1-IF(F24&gt;1,F24/100,F24)),2)))))</f>
        <v/>
      </c>
      <c r="I24" s="17" t="str">
        <f>IF(OR(C24="",D24=""),"",ROUND(C24/IF($B$5="نعم",1+$B$6,1)-D24-N(E24),2))</f>
        <v/>
      </c>
      <c r="J24" s="17" t="str">
        <f>IF(OR(H24="",D24=""),"",ROUND(H24/IF($B$5="نعم",1+$B$6,1)-D24-N(E24),2))</f>
        <v/>
      </c>
      <c r="K24" s="18" t="str">
        <f>IF(OR(J24="",N(H24)&lt;=0),"",J24/(H24/IF($B$5="نعم",1+$B$6,1)))</f>
        <v/>
      </c>
      <c r="L24" s="18" t="str">
        <f>IF(OR(I24="",J24="",N(I24)&lt;=0),"",1-J24/I24)</f>
        <v/>
      </c>
      <c r="M24" s="14"/>
      <c r="N24" s="19" t="str">
        <f>IF(AND(A24="",C24=""),"",IF(A24="","رقم المنتج ناقص",IF(AND($B$9="سلة",ISERROR(VALUE(A24))),"رقم المنتج: أرقام إنجليزية بس",IF(COUNTIF($A$11:$A$1010,A24)&gt;1,"رقم المنتج مكرر",IF(C24="","السعر الحالي ناقص",IF(H24="","حط نسبة خصم أو سعر عرض",IF(H24&lt;=0,"سعر العرض لازم يكون أكبر من صفر",IF(H24&gt;=C24,"سعر العرض = السعر أو أعلى",IF(AND(J24&lt;&gt;"",N(J24)&lt;0,M24&lt;&gt;"نعم"),"تحت التكلفة",IF($B$4="","حط نهاية العرض فوق",IF(AND($B$2&lt;&gt;"",$B$4&lt;$B$2),"النهاية قبل البداية",IF($B$4&lt;TODAY(),"تاريخ النهاية راح",IF(D24="","تمام، بس بدون تكلفة (ما نقدر نحسب ربحك)",IF(N(J24)&lt;0,"تحت التكلفة، وانت قاصد",IF(K24&lt;$B$7,"تمام، بس هامشك أقل من حدّك","جاهز")))))))))))))))</f>
        <v/>
      </c>
      <c r="O24" s="19" t="b">
        <f>AND(N24&lt;&gt;"",ISNA(MATCH(N24,{"رقم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
      <c r="A25" s="13"/>
      <c r="B25" s="14"/>
      <c r="C25" s="15"/>
      <c r="D25" s="15"/>
      <c r="E25" s="15"/>
      <c r="F25" s="16"/>
      <c r="G25" s="15"/>
      <c r="H25" s="17" t="str">
        <f>IF(OR(C25="",AND(F25="",G25="")),"",IF(G25&lt;&gt;"",ROUND(G25,2),IF($B$8="ريال كامل",ROUNDDOWN(C25*(1-IF(F25&gt;1,F25/100,F25)),0),IF($B$8="ينتهي بـ ٩",ROUND((C25*(1-IF(F25&gt;1,F25/100,F25))+1)/10,0)*10-1,ROUND(C25*(1-IF(F25&gt;1,F25/100,F25)),2)))))</f>
        <v/>
      </c>
      <c r="I25" s="17" t="str">
        <f>IF(OR(C25="",D25=""),"",ROUND(C25/IF($B$5="نعم",1+$B$6,1)-D25-N(E25),2))</f>
        <v/>
      </c>
      <c r="J25" s="17" t="str">
        <f>IF(OR(H25="",D25=""),"",ROUND(H25/IF($B$5="نعم",1+$B$6,1)-D25-N(E25),2))</f>
        <v/>
      </c>
      <c r="K25" s="18" t="str">
        <f>IF(OR(J25="",N(H25)&lt;=0),"",J25/(H25/IF($B$5="نعم",1+$B$6,1)))</f>
        <v/>
      </c>
      <c r="L25" s="18" t="str">
        <f>IF(OR(I25="",J25="",N(I25)&lt;=0),"",1-J25/I25)</f>
        <v/>
      </c>
      <c r="M25" s="14"/>
      <c r="N25" s="19" t="str">
        <f>IF(AND(A25="",C25=""),"",IF(A25="","رقم المنتج ناقص",IF(AND($B$9="سلة",ISERROR(VALUE(A25))),"رقم المنتج: أرقام إنجليزية بس",IF(COUNTIF($A$11:$A$1010,A25)&gt;1,"رقم المنتج مكرر",IF(C25="","السعر الحالي ناقص",IF(H25="","حط نسبة خصم أو سعر عرض",IF(H25&lt;=0,"سعر العرض لازم يكون أكبر من صفر",IF(H25&gt;=C25,"سعر العرض = السعر أو أعلى",IF(AND(J25&lt;&gt;"",N(J25)&lt;0,M25&lt;&gt;"نعم"),"تحت التكلفة",IF($B$4="","حط نهاية العرض فوق",IF(AND($B$2&lt;&gt;"",$B$4&lt;$B$2),"النهاية قبل البداية",IF($B$4&lt;TODAY(),"تاريخ النهاية راح",IF(D25="","تمام، بس بدون تكلفة (ما نقدر نحسب ربحك)",IF(N(J25)&lt;0,"تحت التكلفة، وانت قاصد",IF(K25&lt;$B$7,"تمام، بس هامشك أقل من حدّك","جاهز")))))))))))))))</f>
        <v/>
      </c>
      <c r="O25" s="19" t="b">
        <f>AND(N25&lt;&gt;"",ISNA(MATCH(N25,{"رقم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
      <c r="A26" s="13"/>
      <c r="B26" s="14"/>
      <c r="C26" s="15"/>
      <c r="D26" s="15"/>
      <c r="E26" s="15"/>
      <c r="F26" s="16"/>
      <c r="G26" s="15"/>
      <c r="H26" s="17" t="str">
        <f>IF(OR(C26="",AND(F26="",G26="")),"",IF(G26&lt;&gt;"",ROUND(G26,2),IF($B$8="ريال كامل",ROUNDDOWN(C26*(1-IF(F26&gt;1,F26/100,F26)),0),IF($B$8="ينتهي بـ ٩",ROUND((C26*(1-IF(F26&gt;1,F26/100,F26))+1)/10,0)*10-1,ROUND(C26*(1-IF(F26&gt;1,F26/100,F26)),2)))))</f>
        <v/>
      </c>
      <c r="I26" s="17" t="str">
        <f>IF(OR(C26="",D26=""),"",ROUND(C26/IF($B$5="نعم",1+$B$6,1)-D26-N(E26),2))</f>
        <v/>
      </c>
      <c r="J26" s="17" t="str">
        <f>IF(OR(H26="",D26=""),"",ROUND(H26/IF($B$5="نعم",1+$B$6,1)-D26-N(E26),2))</f>
        <v/>
      </c>
      <c r="K26" s="18" t="str">
        <f>IF(OR(J26="",N(H26)&lt;=0),"",J26/(H26/IF($B$5="نعم",1+$B$6,1)))</f>
        <v/>
      </c>
      <c r="L26" s="18" t="str">
        <f>IF(OR(I26="",J26="",N(I26)&lt;=0),"",1-J26/I26)</f>
        <v/>
      </c>
      <c r="M26" s="14"/>
      <c r="N26" s="19" t="str">
        <f>IF(AND(A26="",C26=""),"",IF(A26="","رقم المنتج ناقص",IF(AND($B$9="سلة",ISERROR(VALUE(A26))),"رقم المنتج: أرقام إنجليزية بس",IF(COUNTIF($A$11:$A$1010,A26)&gt;1,"رقم المنتج مكرر",IF(C26="","السعر الحالي ناقص",IF(H26="","حط نسبة خصم أو سعر عرض",IF(H26&lt;=0,"سعر العرض لازم يكون أكبر من صفر",IF(H26&gt;=C26,"سعر العرض = السعر أو أعلى",IF(AND(J26&lt;&gt;"",N(J26)&lt;0,M26&lt;&gt;"نعم"),"تحت التكلفة",IF($B$4="","حط نهاية العرض فوق",IF(AND($B$2&lt;&gt;"",$B$4&lt;$B$2),"النهاية قبل البداية",IF($B$4&lt;TODAY(),"تاريخ النهاية راح",IF(D26="","تمام، بس بدون تكلفة (ما نقدر نحسب ربحك)",IF(N(J26)&lt;0,"تحت التكلفة، وانت قاصد",IF(K26&lt;$B$7,"تمام، بس هامشك أقل من حدّك","جاهز")))))))))))))))</f>
        <v/>
      </c>
      <c r="O26" s="19" t="b">
        <f>AND(N26&lt;&gt;"",ISNA(MATCH(N26,{"رقم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
      <c r="A27" s="13"/>
      <c r="B27" s="14"/>
      <c r="C27" s="15"/>
      <c r="D27" s="15"/>
      <c r="E27" s="15"/>
      <c r="F27" s="16"/>
      <c r="G27" s="15"/>
      <c r="H27" s="17" t="str">
        <f>IF(OR(C27="",AND(F27="",G27="")),"",IF(G27&lt;&gt;"",ROUND(G27,2),IF($B$8="ريال كامل",ROUNDDOWN(C27*(1-IF(F27&gt;1,F27/100,F27)),0),IF($B$8="ينتهي بـ ٩",ROUND((C27*(1-IF(F27&gt;1,F27/100,F27))+1)/10,0)*10-1,ROUND(C27*(1-IF(F27&gt;1,F27/100,F27)),2)))))</f>
        <v/>
      </c>
      <c r="I27" s="17" t="str">
        <f>IF(OR(C27="",D27=""),"",ROUND(C27/IF($B$5="نعم",1+$B$6,1)-D27-N(E27),2))</f>
        <v/>
      </c>
      <c r="J27" s="17" t="str">
        <f>IF(OR(H27="",D27=""),"",ROUND(H27/IF($B$5="نعم",1+$B$6,1)-D27-N(E27),2))</f>
        <v/>
      </c>
      <c r="K27" s="18" t="str">
        <f>IF(OR(J27="",N(H27)&lt;=0),"",J27/(H27/IF($B$5="نعم",1+$B$6,1)))</f>
        <v/>
      </c>
      <c r="L27" s="18" t="str">
        <f>IF(OR(I27="",J27="",N(I27)&lt;=0),"",1-J27/I27)</f>
        <v/>
      </c>
      <c r="M27" s="14"/>
      <c r="N27" s="19" t="str">
        <f>IF(AND(A27="",C27=""),"",IF(A27="","رقم المنتج ناقص",IF(AND($B$9="سلة",ISERROR(VALUE(A27))),"رقم المنتج: أرقام إنجليزية بس",IF(COUNTIF($A$11:$A$1010,A27)&gt;1,"رقم المنتج مكرر",IF(C27="","السعر الحالي ناقص",IF(H27="","حط نسبة خصم أو سعر عرض",IF(H27&lt;=0,"سعر العرض لازم يكون أكبر من صفر",IF(H27&gt;=C27,"سعر العرض = السعر أو أعلى",IF(AND(J27&lt;&gt;"",N(J27)&lt;0,M27&lt;&gt;"نعم"),"تحت التكلفة",IF($B$4="","حط نهاية العرض فوق",IF(AND($B$2&lt;&gt;"",$B$4&lt;$B$2),"النهاية قبل البداية",IF($B$4&lt;TODAY(),"تاريخ النهاية راح",IF(D27="","تمام، بس بدون تكلفة (ما نقدر نحسب ربحك)",IF(N(J27)&lt;0,"تحت التكلفة، وانت قاصد",IF(K27&lt;$B$7,"تمام، بس هامشك أقل من حدّك","جاهز")))))))))))))))</f>
        <v/>
      </c>
      <c r="O27" s="19" t="b">
        <f>AND(N27&lt;&gt;"",ISNA(MATCH(N27,{"رقم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
      <c r="A28" s="13"/>
      <c r="B28" s="14"/>
      <c r="C28" s="15"/>
      <c r="D28" s="15"/>
      <c r="E28" s="15"/>
      <c r="F28" s="16"/>
      <c r="G28" s="15"/>
      <c r="H28" s="17" t="str">
        <f>IF(OR(C28="",AND(F28="",G28="")),"",IF(G28&lt;&gt;"",ROUND(G28,2),IF($B$8="ريال كامل",ROUNDDOWN(C28*(1-IF(F28&gt;1,F28/100,F28)),0),IF($B$8="ينتهي بـ ٩",ROUND((C28*(1-IF(F28&gt;1,F28/100,F28))+1)/10,0)*10-1,ROUND(C28*(1-IF(F28&gt;1,F28/100,F28)),2)))))</f>
        <v/>
      </c>
      <c r="I28" s="17" t="str">
        <f>IF(OR(C28="",D28=""),"",ROUND(C28/IF($B$5="نعم",1+$B$6,1)-D28-N(E28),2))</f>
        <v/>
      </c>
      <c r="J28" s="17" t="str">
        <f>IF(OR(H28="",D28=""),"",ROUND(H28/IF($B$5="نعم",1+$B$6,1)-D28-N(E28),2))</f>
        <v/>
      </c>
      <c r="K28" s="18" t="str">
        <f>IF(OR(J28="",N(H28)&lt;=0),"",J28/(H28/IF($B$5="نعم",1+$B$6,1)))</f>
        <v/>
      </c>
      <c r="L28" s="18" t="str">
        <f>IF(OR(I28="",J28="",N(I28)&lt;=0),"",1-J28/I28)</f>
        <v/>
      </c>
      <c r="M28" s="14"/>
      <c r="N28" s="19" t="str">
        <f>IF(AND(A28="",C28=""),"",IF(A28="","رقم المنتج ناقص",IF(AND($B$9="سلة",ISERROR(VALUE(A28))),"رقم المنتج: أرقام إنجليزية بس",IF(COUNTIF($A$11:$A$1010,A28)&gt;1,"رقم المنتج مكرر",IF(C28="","السعر الحالي ناقص",IF(H28="","حط نسبة خصم أو سعر عرض",IF(H28&lt;=0,"سعر العرض لازم يكون أكبر من صفر",IF(H28&gt;=C28,"سعر العرض = السعر أو أعلى",IF(AND(J28&lt;&gt;"",N(J28)&lt;0,M28&lt;&gt;"نعم"),"تحت التكلفة",IF($B$4="","حط نهاية العرض فوق",IF(AND($B$2&lt;&gt;"",$B$4&lt;$B$2),"النهاية قبل البداية",IF($B$4&lt;TODAY(),"تاريخ النهاية راح",IF(D28="","تمام، بس بدون تكلفة (ما نقدر نحسب ربحك)",IF(N(J28)&lt;0,"تحت التكلفة، وانت قاصد",IF(K28&lt;$B$7,"تمام، بس هامشك أقل من حدّك","جاهز")))))))))))))))</f>
        <v/>
      </c>
      <c r="O28" s="19" t="b">
        <f>AND(N28&lt;&gt;"",ISNA(MATCH(N28,{"رقم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
      <c r="A29" s="13"/>
      <c r="B29" s="14"/>
      <c r="C29" s="15"/>
      <c r="D29" s="15"/>
      <c r="E29" s="15"/>
      <c r="F29" s="16"/>
      <c r="G29" s="15"/>
      <c r="H29" s="17" t="str">
        <f>IF(OR(C29="",AND(F29="",G29="")),"",IF(G29&lt;&gt;"",ROUND(G29,2),IF($B$8="ريال كامل",ROUNDDOWN(C29*(1-IF(F29&gt;1,F29/100,F29)),0),IF($B$8="ينتهي بـ ٩",ROUND((C29*(1-IF(F29&gt;1,F29/100,F29))+1)/10,0)*10-1,ROUND(C29*(1-IF(F29&gt;1,F29/100,F29)),2)))))</f>
        <v/>
      </c>
      <c r="I29" s="17" t="str">
        <f>IF(OR(C29="",D29=""),"",ROUND(C29/IF($B$5="نعم",1+$B$6,1)-D29-N(E29),2))</f>
        <v/>
      </c>
      <c r="J29" s="17" t="str">
        <f>IF(OR(H29="",D29=""),"",ROUND(H29/IF($B$5="نعم",1+$B$6,1)-D29-N(E29),2))</f>
        <v/>
      </c>
      <c r="K29" s="18" t="str">
        <f>IF(OR(J29="",N(H29)&lt;=0),"",J29/(H29/IF($B$5="نعم",1+$B$6,1)))</f>
        <v/>
      </c>
      <c r="L29" s="18" t="str">
        <f>IF(OR(I29="",J29="",N(I29)&lt;=0),"",1-J29/I29)</f>
        <v/>
      </c>
      <c r="M29" s="14"/>
      <c r="N29" s="19" t="str">
        <f>IF(AND(A29="",C29=""),"",IF(A29="","رقم المنتج ناقص",IF(AND($B$9="سلة",ISERROR(VALUE(A29))),"رقم المنتج: أرقام إنجليزية بس",IF(COUNTIF($A$11:$A$1010,A29)&gt;1,"رقم المنتج مكرر",IF(C29="","السعر الحالي ناقص",IF(H29="","حط نسبة خصم أو سعر عرض",IF(H29&lt;=0,"سعر العرض لازم يكون أكبر من صفر",IF(H29&gt;=C29,"سعر العرض = السعر أو أعلى",IF(AND(J29&lt;&gt;"",N(J29)&lt;0,M29&lt;&gt;"نعم"),"تحت التكلفة",IF($B$4="","حط نهاية العرض فوق",IF(AND($B$2&lt;&gt;"",$B$4&lt;$B$2),"النهاية قبل البداية",IF($B$4&lt;TODAY(),"تاريخ النهاية راح",IF(D29="","تمام، بس بدون تكلفة (ما نقدر نحسب ربحك)",IF(N(J29)&lt;0,"تحت التكلفة، وانت قاصد",IF(K29&lt;$B$7,"تمام، بس هامشك أقل من حدّك","جاهز")))))))))))))))</f>
        <v/>
      </c>
      <c r="O29" s="19" t="b">
        <f>AND(N29&lt;&gt;"",ISNA(MATCH(N29,{"رقم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
      <c r="A30" s="13"/>
      <c r="B30" s="14"/>
      <c r="C30" s="15"/>
      <c r="D30" s="15"/>
      <c r="E30" s="15"/>
      <c r="F30" s="16"/>
      <c r="G30" s="15"/>
      <c r="H30" s="17" t="str">
        <f>IF(OR(C30="",AND(F30="",G30="")),"",IF(G30&lt;&gt;"",ROUND(G30,2),IF($B$8="ريال كامل",ROUNDDOWN(C30*(1-IF(F30&gt;1,F30/100,F30)),0),IF($B$8="ينتهي بـ ٩",ROUND((C30*(1-IF(F30&gt;1,F30/100,F30))+1)/10,0)*10-1,ROUND(C30*(1-IF(F30&gt;1,F30/100,F30)),2)))))</f>
        <v/>
      </c>
      <c r="I30" s="17" t="str">
        <f>IF(OR(C30="",D30=""),"",ROUND(C30/IF($B$5="نعم",1+$B$6,1)-D30-N(E30),2))</f>
        <v/>
      </c>
      <c r="J30" s="17" t="str">
        <f>IF(OR(H30="",D30=""),"",ROUND(H30/IF($B$5="نعم",1+$B$6,1)-D30-N(E30),2))</f>
        <v/>
      </c>
      <c r="K30" s="18" t="str">
        <f>IF(OR(J30="",N(H30)&lt;=0),"",J30/(H30/IF($B$5="نعم",1+$B$6,1)))</f>
        <v/>
      </c>
      <c r="L30" s="18" t="str">
        <f>IF(OR(I30="",J30="",N(I30)&lt;=0),"",1-J30/I30)</f>
        <v/>
      </c>
      <c r="M30" s="14"/>
      <c r="N30" s="19" t="str">
        <f>IF(AND(A30="",C30=""),"",IF(A30="","رقم المنتج ناقص",IF(AND($B$9="سلة",ISERROR(VALUE(A30))),"رقم المنتج: أرقام إنجليزية بس",IF(COUNTIF($A$11:$A$1010,A30)&gt;1,"رقم المنتج مكرر",IF(C30="","السعر الحالي ناقص",IF(H30="","حط نسبة خصم أو سعر عرض",IF(H30&lt;=0,"سعر العرض لازم يكون أكبر من صفر",IF(H30&gt;=C30,"سعر العرض = السعر أو أعلى",IF(AND(J30&lt;&gt;"",N(J30)&lt;0,M30&lt;&gt;"نعم"),"تحت التكلفة",IF($B$4="","حط نهاية العرض فوق",IF(AND($B$2&lt;&gt;"",$B$4&lt;$B$2),"النهاية قبل البداية",IF($B$4&lt;TODAY(),"تاريخ النهاية راح",IF(D30="","تمام، بس بدون تكلفة (ما نقدر نحسب ربحك)",IF(N(J30)&lt;0,"تحت التكلفة، وانت قاصد",IF(K30&lt;$B$7,"تمام، بس هامشك أقل من حدّك","جاهز")))))))))))))))</f>
        <v/>
      </c>
      <c r="O30" s="19" t="b">
        <f>AND(N30&lt;&gt;"",ISNA(MATCH(N30,{"رقم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
      <c r="A31" s="13"/>
      <c r="B31" s="14"/>
      <c r="C31" s="15"/>
      <c r="D31" s="15"/>
      <c r="E31" s="15"/>
      <c r="F31" s="16"/>
      <c r="G31" s="15"/>
      <c r="H31" s="17" t="str">
        <f>IF(OR(C31="",AND(F31="",G31="")),"",IF(G31&lt;&gt;"",ROUND(G31,2),IF($B$8="ريال كامل",ROUNDDOWN(C31*(1-IF(F31&gt;1,F31/100,F31)),0),IF($B$8="ينتهي بـ ٩",ROUND((C31*(1-IF(F31&gt;1,F31/100,F31))+1)/10,0)*10-1,ROUND(C31*(1-IF(F31&gt;1,F31/100,F31)),2)))))</f>
        <v/>
      </c>
      <c r="I31" s="17" t="str">
        <f>IF(OR(C31="",D31=""),"",ROUND(C31/IF($B$5="نعم",1+$B$6,1)-D31-N(E31),2))</f>
        <v/>
      </c>
      <c r="J31" s="17" t="str">
        <f>IF(OR(H31="",D31=""),"",ROUND(H31/IF($B$5="نعم",1+$B$6,1)-D31-N(E31),2))</f>
        <v/>
      </c>
      <c r="K31" s="18" t="str">
        <f>IF(OR(J31="",N(H31)&lt;=0),"",J31/(H31/IF($B$5="نعم",1+$B$6,1)))</f>
        <v/>
      </c>
      <c r="L31" s="18" t="str">
        <f>IF(OR(I31="",J31="",N(I31)&lt;=0),"",1-J31/I31)</f>
        <v/>
      </c>
      <c r="M31" s="14"/>
      <c r="N31" s="19" t="str">
        <f>IF(AND(A31="",C31=""),"",IF(A31="","رقم المنتج ناقص",IF(AND($B$9="سلة",ISERROR(VALUE(A31))),"رقم المنتج: أرقام إنجليزية بس",IF(COUNTIF($A$11:$A$1010,A31)&gt;1,"رقم المنتج مكرر",IF(C31="","السعر الحالي ناقص",IF(H31="","حط نسبة خصم أو سعر عرض",IF(H31&lt;=0,"سعر العرض لازم يكون أكبر من صفر",IF(H31&gt;=C31,"سعر العرض = السعر أو أعلى",IF(AND(J31&lt;&gt;"",N(J31)&lt;0,M31&lt;&gt;"نعم"),"تحت التكلفة",IF($B$4="","حط نهاية العرض فوق",IF(AND($B$2&lt;&gt;"",$B$4&lt;$B$2),"النهاية قبل البداية",IF($B$4&lt;TODAY(),"تاريخ النهاية راح",IF(D31="","تمام، بس بدون تكلفة (ما نقدر نحسب ربحك)",IF(N(J31)&lt;0,"تحت التكلفة، وانت قاصد",IF(K31&lt;$B$7,"تمام، بس هامشك أقل من حدّك","جاهز")))))))))))))))</f>
        <v/>
      </c>
      <c r="O31" s="19" t="b">
        <f>AND(N31&lt;&gt;"",ISNA(MATCH(N31,{"رقم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
      <c r="A32" s="13"/>
      <c r="B32" s="14"/>
      <c r="C32" s="15"/>
      <c r="D32" s="15"/>
      <c r="E32" s="15"/>
      <c r="F32" s="16"/>
      <c r="G32" s="15"/>
      <c r="H32" s="17" t="str">
        <f>IF(OR(C32="",AND(F32="",G32="")),"",IF(G32&lt;&gt;"",ROUND(G32,2),IF($B$8="ريال كامل",ROUNDDOWN(C32*(1-IF(F32&gt;1,F32/100,F32)),0),IF($B$8="ينتهي بـ ٩",ROUND((C32*(1-IF(F32&gt;1,F32/100,F32))+1)/10,0)*10-1,ROUND(C32*(1-IF(F32&gt;1,F32/100,F32)),2)))))</f>
        <v/>
      </c>
      <c r="I32" s="17" t="str">
        <f>IF(OR(C32="",D32=""),"",ROUND(C32/IF($B$5="نعم",1+$B$6,1)-D32-N(E32),2))</f>
        <v/>
      </c>
      <c r="J32" s="17" t="str">
        <f>IF(OR(H32="",D32=""),"",ROUND(H32/IF($B$5="نعم",1+$B$6,1)-D32-N(E32),2))</f>
        <v/>
      </c>
      <c r="K32" s="18" t="str">
        <f>IF(OR(J32="",N(H32)&lt;=0),"",J32/(H32/IF($B$5="نعم",1+$B$6,1)))</f>
        <v/>
      </c>
      <c r="L32" s="18" t="str">
        <f>IF(OR(I32="",J32="",N(I32)&lt;=0),"",1-J32/I32)</f>
        <v/>
      </c>
      <c r="M32" s="14"/>
      <c r="N32" s="19" t="str">
        <f>IF(AND(A32="",C32=""),"",IF(A32="","رقم المنتج ناقص",IF(AND($B$9="سلة",ISERROR(VALUE(A32))),"رقم المنتج: أرقام إنجليزية بس",IF(COUNTIF($A$11:$A$1010,A32)&gt;1,"رقم المنتج مكرر",IF(C32="","السعر الحالي ناقص",IF(H32="","حط نسبة خصم أو سعر عرض",IF(H32&lt;=0,"سعر العرض لازم يكون أكبر من صفر",IF(H32&gt;=C32,"سعر العرض = السعر أو أعلى",IF(AND(J32&lt;&gt;"",N(J32)&lt;0,M32&lt;&gt;"نعم"),"تحت التكلفة",IF($B$4="","حط نهاية العرض فوق",IF(AND($B$2&lt;&gt;"",$B$4&lt;$B$2),"النهاية قبل البداية",IF($B$4&lt;TODAY(),"تاريخ النهاية راح",IF(D32="","تمام، بس بدون تكلفة (ما نقدر نحسب ربحك)",IF(N(J32)&lt;0,"تحت التكلفة، وانت قاصد",IF(K32&lt;$B$7,"تمام، بس هامشك أقل من حدّك","جاهز")))))))))))))))</f>
        <v/>
      </c>
      <c r="O32" s="19" t="b">
        <f>AND(N32&lt;&gt;"",ISNA(MATCH(N32,{"رقم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
      <c r="A33" s="13"/>
      <c r="B33" s="14"/>
      <c r="C33" s="15"/>
      <c r="D33" s="15"/>
      <c r="E33" s="15"/>
      <c r="F33" s="16"/>
      <c r="G33" s="15"/>
      <c r="H33" s="17" t="str">
        <f>IF(OR(C33="",AND(F33="",G33="")),"",IF(G33&lt;&gt;"",ROUND(G33,2),IF($B$8="ريال كامل",ROUNDDOWN(C33*(1-IF(F33&gt;1,F33/100,F33)),0),IF($B$8="ينتهي بـ ٩",ROUND((C33*(1-IF(F33&gt;1,F33/100,F33))+1)/10,0)*10-1,ROUND(C33*(1-IF(F33&gt;1,F33/100,F33)),2)))))</f>
        <v/>
      </c>
      <c r="I33" s="17" t="str">
        <f>IF(OR(C33="",D33=""),"",ROUND(C33/IF($B$5="نعم",1+$B$6,1)-D33-N(E33),2))</f>
        <v/>
      </c>
      <c r="J33" s="17" t="str">
        <f>IF(OR(H33="",D33=""),"",ROUND(H33/IF($B$5="نعم",1+$B$6,1)-D33-N(E33),2))</f>
        <v/>
      </c>
      <c r="K33" s="18" t="str">
        <f>IF(OR(J33="",N(H33)&lt;=0),"",J33/(H33/IF($B$5="نعم",1+$B$6,1)))</f>
        <v/>
      </c>
      <c r="L33" s="18" t="str">
        <f>IF(OR(I33="",J33="",N(I33)&lt;=0),"",1-J33/I33)</f>
        <v/>
      </c>
      <c r="M33" s="14"/>
      <c r="N33" s="19" t="str">
        <f>IF(AND(A33="",C33=""),"",IF(A33="","رقم المنتج ناقص",IF(AND($B$9="سلة",ISERROR(VALUE(A33))),"رقم المنتج: أرقام إنجليزية بس",IF(COUNTIF($A$11:$A$1010,A33)&gt;1,"رقم المنتج مكرر",IF(C33="","السعر الحالي ناقص",IF(H33="","حط نسبة خصم أو سعر عرض",IF(H33&lt;=0,"سعر العرض لازم يكون أكبر من صفر",IF(H33&gt;=C33,"سعر العرض = السعر أو أعلى",IF(AND(J33&lt;&gt;"",N(J33)&lt;0,M33&lt;&gt;"نعم"),"تحت التكلفة",IF($B$4="","حط نهاية العرض فوق",IF(AND($B$2&lt;&gt;"",$B$4&lt;$B$2),"النهاية قبل البداية",IF($B$4&lt;TODAY(),"تاريخ النهاية راح",IF(D33="","تمام، بس بدون تكلفة (ما نقدر نحسب ربحك)",IF(N(J33)&lt;0,"تحت التكلفة، وانت قاصد",IF(K33&lt;$B$7,"تمام، بس هامشك أقل من حدّك","جاهز")))))))))))))))</f>
        <v/>
      </c>
      <c r="O33" s="19" t="b">
        <f>AND(N33&lt;&gt;"",ISNA(MATCH(N33,{"رقم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
      <c r="A34" s="13"/>
      <c r="B34" s="14"/>
      <c r="C34" s="15"/>
      <c r="D34" s="15"/>
      <c r="E34" s="15"/>
      <c r="F34" s="16"/>
      <c r="G34" s="15"/>
      <c r="H34" s="17" t="str">
        <f>IF(OR(C34="",AND(F34="",G34="")),"",IF(G34&lt;&gt;"",ROUND(G34,2),IF($B$8="ريال كامل",ROUNDDOWN(C34*(1-IF(F34&gt;1,F34/100,F34)),0),IF($B$8="ينتهي بـ ٩",ROUND((C34*(1-IF(F34&gt;1,F34/100,F34))+1)/10,0)*10-1,ROUND(C34*(1-IF(F34&gt;1,F34/100,F34)),2)))))</f>
        <v/>
      </c>
      <c r="I34" s="17" t="str">
        <f>IF(OR(C34="",D34=""),"",ROUND(C34/IF($B$5="نعم",1+$B$6,1)-D34-N(E34),2))</f>
        <v/>
      </c>
      <c r="J34" s="17" t="str">
        <f>IF(OR(H34="",D34=""),"",ROUND(H34/IF($B$5="نعم",1+$B$6,1)-D34-N(E34),2))</f>
        <v/>
      </c>
      <c r="K34" s="18" t="str">
        <f>IF(OR(J34="",N(H34)&lt;=0),"",J34/(H34/IF($B$5="نعم",1+$B$6,1)))</f>
        <v/>
      </c>
      <c r="L34" s="18" t="str">
        <f>IF(OR(I34="",J34="",N(I34)&lt;=0),"",1-J34/I34)</f>
        <v/>
      </c>
      <c r="M34" s="14"/>
      <c r="N34" s="19" t="str">
        <f>IF(AND(A34="",C34=""),"",IF(A34="","رقم المنتج ناقص",IF(AND($B$9="سلة",ISERROR(VALUE(A34))),"رقم المنتج: أرقام إنجليزية بس",IF(COUNTIF($A$11:$A$1010,A34)&gt;1,"رقم المنتج مكرر",IF(C34="","السعر الحالي ناقص",IF(H34="","حط نسبة خصم أو سعر عرض",IF(H34&lt;=0,"سعر العرض لازم يكون أكبر من صفر",IF(H34&gt;=C34,"سعر العرض = السعر أو أعلى",IF(AND(J34&lt;&gt;"",N(J34)&lt;0,M34&lt;&gt;"نعم"),"تحت التكلفة",IF($B$4="","حط نهاية العرض فوق",IF(AND($B$2&lt;&gt;"",$B$4&lt;$B$2),"النهاية قبل البداية",IF($B$4&lt;TODAY(),"تاريخ النهاية راح",IF(D34="","تمام، بس بدون تكلفة (ما نقدر نحسب ربحك)",IF(N(J34)&lt;0,"تحت التكلفة، وانت قاصد",IF(K34&lt;$B$7,"تمام، بس هامشك أقل من حدّك","جاهز")))))))))))))))</f>
        <v/>
      </c>
      <c r="O34" s="19" t="b">
        <f>AND(N34&lt;&gt;"",ISNA(MATCH(N34,{"رقم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
      <c r="A35" s="13"/>
      <c r="B35" s="14"/>
      <c r="C35" s="15"/>
      <c r="D35" s="15"/>
      <c r="E35" s="15"/>
      <c r="F35" s="16"/>
      <c r="G35" s="15"/>
      <c r="H35" s="17" t="str">
        <f>IF(OR(C35="",AND(F35="",G35="")),"",IF(G35&lt;&gt;"",ROUND(G35,2),IF($B$8="ريال كامل",ROUNDDOWN(C35*(1-IF(F35&gt;1,F35/100,F35)),0),IF($B$8="ينتهي بـ ٩",ROUND((C35*(1-IF(F35&gt;1,F35/100,F35))+1)/10,0)*10-1,ROUND(C35*(1-IF(F35&gt;1,F35/100,F35)),2)))))</f>
        <v/>
      </c>
      <c r="I35" s="17" t="str">
        <f>IF(OR(C35="",D35=""),"",ROUND(C35/IF($B$5="نعم",1+$B$6,1)-D35-N(E35),2))</f>
        <v/>
      </c>
      <c r="J35" s="17" t="str">
        <f>IF(OR(H35="",D35=""),"",ROUND(H35/IF($B$5="نعم",1+$B$6,1)-D35-N(E35),2))</f>
        <v/>
      </c>
      <c r="K35" s="18" t="str">
        <f>IF(OR(J35="",N(H35)&lt;=0),"",J35/(H35/IF($B$5="نعم",1+$B$6,1)))</f>
        <v/>
      </c>
      <c r="L35" s="18" t="str">
        <f>IF(OR(I35="",J35="",N(I35)&lt;=0),"",1-J35/I35)</f>
        <v/>
      </c>
      <c r="M35" s="14"/>
      <c r="N35" s="19" t="str">
        <f>IF(AND(A35="",C35=""),"",IF(A35="","رقم المنتج ناقص",IF(AND($B$9="سلة",ISERROR(VALUE(A35))),"رقم المنتج: أرقام إنجليزية بس",IF(COUNTIF($A$11:$A$1010,A35)&gt;1,"رقم المنتج مكرر",IF(C35="","السعر الحالي ناقص",IF(H35="","حط نسبة خصم أو سعر عرض",IF(H35&lt;=0,"سعر العرض لازم يكون أكبر من صفر",IF(H35&gt;=C35,"سعر العرض = السعر أو أعلى",IF(AND(J35&lt;&gt;"",N(J35)&lt;0,M35&lt;&gt;"نعم"),"تحت التكلفة",IF($B$4="","حط نهاية العرض فوق",IF(AND($B$2&lt;&gt;"",$B$4&lt;$B$2),"النهاية قبل البداية",IF($B$4&lt;TODAY(),"تاريخ النهاية راح",IF(D35="","تمام، بس بدون تكلفة (ما نقدر نحسب ربحك)",IF(N(J35)&lt;0,"تحت التكلفة، وانت قاصد",IF(K35&lt;$B$7,"تمام، بس هامشك أقل من حدّك","جاهز")))))))))))))))</f>
        <v/>
      </c>
      <c r="O35" s="19" t="b">
        <f>AND(N35&lt;&gt;"",ISNA(MATCH(N35,{"رقم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
      <c r="A36" s="13"/>
      <c r="B36" s="14"/>
      <c r="C36" s="15"/>
      <c r="D36" s="15"/>
      <c r="E36" s="15"/>
      <c r="F36" s="16"/>
      <c r="G36" s="15"/>
      <c r="H36" s="17" t="str">
        <f>IF(OR(C36="",AND(F36="",G36="")),"",IF(G36&lt;&gt;"",ROUND(G36,2),IF($B$8="ريال كامل",ROUNDDOWN(C36*(1-IF(F36&gt;1,F36/100,F36)),0),IF($B$8="ينتهي بـ ٩",ROUND((C36*(1-IF(F36&gt;1,F36/100,F36))+1)/10,0)*10-1,ROUND(C36*(1-IF(F36&gt;1,F36/100,F36)),2)))))</f>
        <v/>
      </c>
      <c r="I36" s="17" t="str">
        <f>IF(OR(C36="",D36=""),"",ROUND(C36/IF($B$5="نعم",1+$B$6,1)-D36-N(E36),2))</f>
        <v/>
      </c>
      <c r="J36" s="17" t="str">
        <f>IF(OR(H36="",D36=""),"",ROUND(H36/IF($B$5="نعم",1+$B$6,1)-D36-N(E36),2))</f>
        <v/>
      </c>
      <c r="K36" s="18" t="str">
        <f>IF(OR(J36="",N(H36)&lt;=0),"",J36/(H36/IF($B$5="نعم",1+$B$6,1)))</f>
        <v/>
      </c>
      <c r="L36" s="18" t="str">
        <f>IF(OR(I36="",J36="",N(I36)&lt;=0),"",1-J36/I36)</f>
        <v/>
      </c>
      <c r="M36" s="14"/>
      <c r="N36" s="19" t="str">
        <f>IF(AND(A36="",C36=""),"",IF(A36="","رقم المنتج ناقص",IF(AND($B$9="سلة",ISERROR(VALUE(A36))),"رقم المنتج: أرقام إنجليزية بس",IF(COUNTIF($A$11:$A$1010,A36)&gt;1,"رقم المنتج مكرر",IF(C36="","السعر الحالي ناقص",IF(H36="","حط نسبة خصم أو سعر عرض",IF(H36&lt;=0,"سعر العرض لازم يكون أكبر من صفر",IF(H36&gt;=C36,"سعر العرض = السعر أو أعلى",IF(AND(J36&lt;&gt;"",N(J36)&lt;0,M36&lt;&gt;"نعم"),"تحت التكلفة",IF($B$4="","حط نهاية العرض فوق",IF(AND($B$2&lt;&gt;"",$B$4&lt;$B$2),"النهاية قبل البداية",IF($B$4&lt;TODAY(),"تاريخ النهاية راح",IF(D36="","تمام، بس بدون تكلفة (ما نقدر نحسب ربحك)",IF(N(J36)&lt;0,"تحت التكلفة، وانت قاصد",IF(K36&lt;$B$7,"تمام، بس هامشك أقل من حدّك","جاهز")))))))))))))))</f>
        <v/>
      </c>
      <c r="O36" s="19" t="b">
        <f>AND(N36&lt;&gt;"",ISNA(MATCH(N36,{"رقم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
      <c r="A37" s="13"/>
      <c r="B37" s="14"/>
      <c r="C37" s="15"/>
      <c r="D37" s="15"/>
      <c r="E37" s="15"/>
      <c r="F37" s="16"/>
      <c r="G37" s="15"/>
      <c r="H37" s="17" t="str">
        <f>IF(OR(C37="",AND(F37="",G37="")),"",IF(G37&lt;&gt;"",ROUND(G37,2),IF($B$8="ريال كامل",ROUNDDOWN(C37*(1-IF(F37&gt;1,F37/100,F37)),0),IF($B$8="ينتهي بـ ٩",ROUND((C37*(1-IF(F37&gt;1,F37/100,F37))+1)/10,0)*10-1,ROUND(C37*(1-IF(F37&gt;1,F37/100,F37)),2)))))</f>
        <v/>
      </c>
      <c r="I37" s="17" t="str">
        <f>IF(OR(C37="",D37=""),"",ROUND(C37/IF($B$5="نعم",1+$B$6,1)-D37-N(E37),2))</f>
        <v/>
      </c>
      <c r="J37" s="17" t="str">
        <f>IF(OR(H37="",D37=""),"",ROUND(H37/IF($B$5="نعم",1+$B$6,1)-D37-N(E37),2))</f>
        <v/>
      </c>
      <c r="K37" s="18" t="str">
        <f>IF(OR(J37="",N(H37)&lt;=0),"",J37/(H37/IF($B$5="نعم",1+$B$6,1)))</f>
        <v/>
      </c>
      <c r="L37" s="18" t="str">
        <f>IF(OR(I37="",J37="",N(I37)&lt;=0),"",1-J37/I37)</f>
        <v/>
      </c>
      <c r="M37" s="14"/>
      <c r="N37" s="19" t="str">
        <f>IF(AND(A37="",C37=""),"",IF(A37="","رقم المنتج ناقص",IF(AND($B$9="سلة",ISERROR(VALUE(A37))),"رقم المنتج: أرقام إنجليزية بس",IF(COUNTIF($A$11:$A$1010,A37)&gt;1,"رقم المنتج مكرر",IF(C37="","السعر الحالي ناقص",IF(H37="","حط نسبة خصم أو سعر عرض",IF(H37&lt;=0,"سعر العرض لازم يكون أكبر من صفر",IF(H37&gt;=C37,"سعر العرض = السعر أو أعلى",IF(AND(J37&lt;&gt;"",N(J37)&lt;0,M37&lt;&gt;"نعم"),"تحت التكلفة",IF($B$4="","حط نهاية العرض فوق",IF(AND($B$2&lt;&gt;"",$B$4&lt;$B$2),"النهاية قبل البداية",IF($B$4&lt;TODAY(),"تاريخ النهاية راح",IF(D37="","تمام، بس بدون تكلفة (ما نقدر نحسب ربحك)",IF(N(J37)&lt;0,"تحت التكلفة، وانت قاصد",IF(K37&lt;$B$7,"تمام، بس هامشك أقل من حدّك","جاهز")))))))))))))))</f>
        <v/>
      </c>
      <c r="O37" s="19" t="b">
        <f>AND(N37&lt;&gt;"",ISNA(MATCH(N37,{"رقم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
      <c r="A38" s="13"/>
      <c r="B38" s="14"/>
      <c r="C38" s="15"/>
      <c r="D38" s="15"/>
      <c r="E38" s="15"/>
      <c r="F38" s="16"/>
      <c r="G38" s="15"/>
      <c r="H38" s="17" t="str">
        <f>IF(OR(C38="",AND(F38="",G38="")),"",IF(G38&lt;&gt;"",ROUND(G38,2),IF($B$8="ريال كامل",ROUNDDOWN(C38*(1-IF(F38&gt;1,F38/100,F38)),0),IF($B$8="ينتهي بـ ٩",ROUND((C38*(1-IF(F38&gt;1,F38/100,F38))+1)/10,0)*10-1,ROUND(C38*(1-IF(F38&gt;1,F38/100,F38)),2)))))</f>
        <v/>
      </c>
      <c r="I38" s="17" t="str">
        <f>IF(OR(C38="",D38=""),"",ROUND(C38/IF($B$5="نعم",1+$B$6,1)-D38-N(E38),2))</f>
        <v/>
      </c>
      <c r="J38" s="17" t="str">
        <f>IF(OR(H38="",D38=""),"",ROUND(H38/IF($B$5="نعم",1+$B$6,1)-D38-N(E38),2))</f>
        <v/>
      </c>
      <c r="K38" s="18" t="str">
        <f>IF(OR(J38="",N(H38)&lt;=0),"",J38/(H38/IF($B$5="نعم",1+$B$6,1)))</f>
        <v/>
      </c>
      <c r="L38" s="18" t="str">
        <f>IF(OR(I38="",J38="",N(I38)&lt;=0),"",1-J38/I38)</f>
        <v/>
      </c>
      <c r="M38" s="14"/>
      <c r="N38" s="19" t="str">
        <f>IF(AND(A38="",C38=""),"",IF(A38="","رقم المنتج ناقص",IF(AND($B$9="سلة",ISERROR(VALUE(A38))),"رقم المنتج: أرقام إنجليزية بس",IF(COUNTIF($A$11:$A$1010,A38)&gt;1,"رقم المنتج مكرر",IF(C38="","السعر الحالي ناقص",IF(H38="","حط نسبة خصم أو سعر عرض",IF(H38&lt;=0,"سعر العرض لازم يكون أكبر من صفر",IF(H38&gt;=C38,"سعر العرض = السعر أو أعلى",IF(AND(J38&lt;&gt;"",N(J38)&lt;0,M38&lt;&gt;"نعم"),"تحت التكلفة",IF($B$4="","حط نهاية العرض فوق",IF(AND($B$2&lt;&gt;"",$B$4&lt;$B$2),"النهاية قبل البداية",IF($B$4&lt;TODAY(),"تاريخ النهاية راح",IF(D38="","تمام، بس بدون تكلفة (ما نقدر نحسب ربحك)",IF(N(J38)&lt;0,"تحت التكلفة، وانت قاصد",IF(K38&lt;$B$7,"تمام، بس هامشك أقل من حدّك","جاهز")))))))))))))))</f>
        <v/>
      </c>
      <c r="O38" s="19" t="b">
        <f>AND(N38&lt;&gt;"",ISNA(MATCH(N38,{"رقم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
      <c r="A39" s="13"/>
      <c r="B39" s="14"/>
      <c r="C39" s="15"/>
      <c r="D39" s="15"/>
      <c r="E39" s="15"/>
      <c r="F39" s="16"/>
      <c r="G39" s="15"/>
      <c r="H39" s="17" t="str">
        <f>IF(OR(C39="",AND(F39="",G39="")),"",IF(G39&lt;&gt;"",ROUND(G39,2),IF($B$8="ريال كامل",ROUNDDOWN(C39*(1-IF(F39&gt;1,F39/100,F39)),0),IF($B$8="ينتهي بـ ٩",ROUND((C39*(1-IF(F39&gt;1,F39/100,F39))+1)/10,0)*10-1,ROUND(C39*(1-IF(F39&gt;1,F39/100,F39)),2)))))</f>
        <v/>
      </c>
      <c r="I39" s="17" t="str">
        <f>IF(OR(C39="",D39=""),"",ROUND(C39/IF($B$5="نعم",1+$B$6,1)-D39-N(E39),2))</f>
        <v/>
      </c>
      <c r="J39" s="17" t="str">
        <f>IF(OR(H39="",D39=""),"",ROUND(H39/IF($B$5="نعم",1+$B$6,1)-D39-N(E39),2))</f>
        <v/>
      </c>
      <c r="K39" s="18" t="str">
        <f>IF(OR(J39="",N(H39)&lt;=0),"",J39/(H39/IF($B$5="نعم",1+$B$6,1)))</f>
        <v/>
      </c>
      <c r="L39" s="18" t="str">
        <f>IF(OR(I39="",J39="",N(I39)&lt;=0),"",1-J39/I39)</f>
        <v/>
      </c>
      <c r="M39" s="14"/>
      <c r="N39" s="19" t="str">
        <f>IF(AND(A39="",C39=""),"",IF(A39="","رقم المنتج ناقص",IF(AND($B$9="سلة",ISERROR(VALUE(A39))),"رقم المنتج: أرقام إنجليزية بس",IF(COUNTIF($A$11:$A$1010,A39)&gt;1,"رقم المنتج مكرر",IF(C39="","السعر الحالي ناقص",IF(H39="","حط نسبة خصم أو سعر عرض",IF(H39&lt;=0,"سعر العرض لازم يكون أكبر من صفر",IF(H39&gt;=C39,"سعر العرض = السعر أو أعلى",IF(AND(J39&lt;&gt;"",N(J39)&lt;0,M39&lt;&gt;"نعم"),"تحت التكلفة",IF($B$4="","حط نهاية العرض فوق",IF(AND($B$2&lt;&gt;"",$B$4&lt;$B$2),"النهاية قبل البداية",IF($B$4&lt;TODAY(),"تاريخ النهاية راح",IF(D39="","تمام، بس بدون تكلفة (ما نقدر نحسب ربحك)",IF(N(J39)&lt;0,"تحت التكلفة، وانت قاصد",IF(K39&lt;$B$7,"تمام، بس هامشك أقل من حدّك","جاهز")))))))))))))))</f>
        <v/>
      </c>
      <c r="O39" s="19" t="b">
        <f>AND(N39&lt;&gt;"",ISNA(MATCH(N39,{"رقم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
      <c r="A40" s="13"/>
      <c r="B40" s="14"/>
      <c r="C40" s="15"/>
      <c r="D40" s="15"/>
      <c r="E40" s="15"/>
      <c r="F40" s="16"/>
      <c r="G40" s="15"/>
      <c r="H40" s="17" t="str">
        <f>IF(OR(C40="",AND(F40="",G40="")),"",IF(G40&lt;&gt;"",ROUND(G40,2),IF($B$8="ريال كامل",ROUNDDOWN(C40*(1-IF(F40&gt;1,F40/100,F40)),0),IF($B$8="ينتهي بـ ٩",ROUND((C40*(1-IF(F40&gt;1,F40/100,F40))+1)/10,0)*10-1,ROUND(C40*(1-IF(F40&gt;1,F40/100,F40)),2)))))</f>
        <v/>
      </c>
      <c r="I40" s="17" t="str">
        <f>IF(OR(C40="",D40=""),"",ROUND(C40/IF($B$5="نعم",1+$B$6,1)-D40-N(E40),2))</f>
        <v/>
      </c>
      <c r="J40" s="17" t="str">
        <f>IF(OR(H40="",D40=""),"",ROUND(H40/IF($B$5="نعم",1+$B$6,1)-D40-N(E40),2))</f>
        <v/>
      </c>
      <c r="K40" s="18" t="str">
        <f>IF(OR(J40="",N(H40)&lt;=0),"",J40/(H40/IF($B$5="نعم",1+$B$6,1)))</f>
        <v/>
      </c>
      <c r="L40" s="18" t="str">
        <f>IF(OR(I40="",J40="",N(I40)&lt;=0),"",1-J40/I40)</f>
        <v/>
      </c>
      <c r="M40" s="14"/>
      <c r="N40" s="19" t="str">
        <f>IF(AND(A40="",C40=""),"",IF(A40="","رقم المنتج ناقص",IF(AND($B$9="سلة",ISERROR(VALUE(A40))),"رقم المنتج: أرقام إنجليزية بس",IF(COUNTIF($A$11:$A$1010,A40)&gt;1,"رقم المنتج مكرر",IF(C40="","السعر الحالي ناقص",IF(H40="","حط نسبة خصم أو سعر عرض",IF(H40&lt;=0,"سعر العرض لازم يكون أكبر من صفر",IF(H40&gt;=C40,"سعر العرض = السعر أو أعلى",IF(AND(J40&lt;&gt;"",N(J40)&lt;0,M40&lt;&gt;"نعم"),"تحت التكلفة",IF($B$4="","حط نهاية العرض فوق",IF(AND($B$2&lt;&gt;"",$B$4&lt;$B$2),"النهاية قبل البداية",IF($B$4&lt;TODAY(),"تاريخ النهاية راح",IF(D40="","تمام، بس بدون تكلفة (ما نقدر نحسب ربحك)",IF(N(J40)&lt;0,"تحت التكلفة، وانت قاصد",IF(K40&lt;$B$7,"تمام، بس هامشك أقل من حدّك","جاهز")))))))))))))))</f>
        <v/>
      </c>
      <c r="O40" s="19" t="b">
        <f>AND(N40&lt;&gt;"",ISNA(MATCH(N40,{"رقم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
      <c r="A41" s="13"/>
      <c r="B41" s="14"/>
      <c r="C41" s="15"/>
      <c r="D41" s="15"/>
      <c r="E41" s="15"/>
      <c r="F41" s="16"/>
      <c r="G41" s="15"/>
      <c r="H41" s="17" t="str">
        <f>IF(OR(C41="",AND(F41="",G41="")),"",IF(G41&lt;&gt;"",ROUND(G41,2),IF($B$8="ريال كامل",ROUNDDOWN(C41*(1-IF(F41&gt;1,F41/100,F41)),0),IF($B$8="ينتهي بـ ٩",ROUND((C41*(1-IF(F41&gt;1,F41/100,F41))+1)/10,0)*10-1,ROUND(C41*(1-IF(F41&gt;1,F41/100,F41)),2)))))</f>
        <v/>
      </c>
      <c r="I41" s="17" t="str">
        <f>IF(OR(C41="",D41=""),"",ROUND(C41/IF($B$5="نعم",1+$B$6,1)-D41-N(E41),2))</f>
        <v/>
      </c>
      <c r="J41" s="17" t="str">
        <f>IF(OR(H41="",D41=""),"",ROUND(H41/IF($B$5="نعم",1+$B$6,1)-D41-N(E41),2))</f>
        <v/>
      </c>
      <c r="K41" s="18" t="str">
        <f>IF(OR(J41="",N(H41)&lt;=0),"",J41/(H41/IF($B$5="نعم",1+$B$6,1)))</f>
        <v/>
      </c>
      <c r="L41" s="18" t="str">
        <f>IF(OR(I41="",J41="",N(I41)&lt;=0),"",1-J41/I41)</f>
        <v/>
      </c>
      <c r="M41" s="14"/>
      <c r="N41" s="19" t="str">
        <f>IF(AND(A41="",C41=""),"",IF(A41="","رقم المنتج ناقص",IF(AND($B$9="سلة",ISERROR(VALUE(A41))),"رقم المنتج: أرقام إنجليزية بس",IF(COUNTIF($A$11:$A$1010,A41)&gt;1,"رقم المنتج مكرر",IF(C41="","السعر الحالي ناقص",IF(H41="","حط نسبة خصم أو سعر عرض",IF(H41&lt;=0,"سعر العرض لازم يكون أكبر من صفر",IF(H41&gt;=C41,"سعر العرض = السعر أو أعلى",IF(AND(J41&lt;&gt;"",N(J41)&lt;0,M41&lt;&gt;"نعم"),"تحت التكلفة",IF($B$4="","حط نهاية العرض فوق",IF(AND($B$2&lt;&gt;"",$B$4&lt;$B$2),"النهاية قبل البداية",IF($B$4&lt;TODAY(),"تاريخ النهاية راح",IF(D41="","تمام، بس بدون تكلفة (ما نقدر نحسب ربحك)",IF(N(J41)&lt;0,"تحت التكلفة، وانت قاصد",IF(K41&lt;$B$7,"تمام، بس هامشك أقل من حدّك","جاهز")))))))))))))))</f>
        <v/>
      </c>
      <c r="O41" s="19" t="b">
        <f>AND(N41&lt;&gt;"",ISNA(MATCH(N41,{"رقم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
      <c r="A42" s="13"/>
      <c r="B42" s="14"/>
      <c r="C42" s="15"/>
      <c r="D42" s="15"/>
      <c r="E42" s="15"/>
      <c r="F42" s="16"/>
      <c r="G42" s="15"/>
      <c r="H42" s="17" t="str">
        <f>IF(OR(C42="",AND(F42="",G42="")),"",IF(G42&lt;&gt;"",ROUND(G42,2),IF($B$8="ريال كامل",ROUNDDOWN(C42*(1-IF(F42&gt;1,F42/100,F42)),0),IF($B$8="ينتهي بـ ٩",ROUND((C42*(1-IF(F42&gt;1,F42/100,F42))+1)/10,0)*10-1,ROUND(C42*(1-IF(F42&gt;1,F42/100,F42)),2)))))</f>
        <v/>
      </c>
      <c r="I42" s="17" t="str">
        <f>IF(OR(C42="",D42=""),"",ROUND(C42/IF($B$5="نعم",1+$B$6,1)-D42-N(E42),2))</f>
        <v/>
      </c>
      <c r="J42" s="17" t="str">
        <f>IF(OR(H42="",D42=""),"",ROUND(H42/IF($B$5="نعم",1+$B$6,1)-D42-N(E42),2))</f>
        <v/>
      </c>
      <c r="K42" s="18" t="str">
        <f>IF(OR(J42="",N(H42)&lt;=0),"",J42/(H42/IF($B$5="نعم",1+$B$6,1)))</f>
        <v/>
      </c>
      <c r="L42" s="18" t="str">
        <f>IF(OR(I42="",J42="",N(I42)&lt;=0),"",1-J42/I42)</f>
        <v/>
      </c>
      <c r="M42" s="14"/>
      <c r="N42" s="19" t="str">
        <f>IF(AND(A42="",C42=""),"",IF(A42="","رقم المنتج ناقص",IF(AND($B$9="سلة",ISERROR(VALUE(A42))),"رقم المنتج: أرقام إنجليزية بس",IF(COUNTIF($A$11:$A$1010,A42)&gt;1,"رقم المنتج مكرر",IF(C42="","السعر الحالي ناقص",IF(H42="","حط نسبة خصم أو سعر عرض",IF(H42&lt;=0,"سعر العرض لازم يكون أكبر من صفر",IF(H42&gt;=C42,"سعر العرض = السعر أو أعلى",IF(AND(J42&lt;&gt;"",N(J42)&lt;0,M42&lt;&gt;"نعم"),"تحت التكلفة",IF($B$4="","حط نهاية العرض فوق",IF(AND($B$2&lt;&gt;"",$B$4&lt;$B$2),"النهاية قبل البداية",IF($B$4&lt;TODAY(),"تاريخ النهاية راح",IF(D42="","تمام، بس بدون تكلفة (ما نقدر نحسب ربحك)",IF(N(J42)&lt;0,"تحت التكلفة، وانت قاصد",IF(K42&lt;$B$7,"تمام، بس هامشك أقل من حدّك","جاهز")))))))))))))))</f>
        <v/>
      </c>
      <c r="O42" s="19" t="b">
        <f>AND(N42&lt;&gt;"",ISNA(MATCH(N42,{"رقم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
      <c r="A43" s="13"/>
      <c r="B43" s="14"/>
      <c r="C43" s="15"/>
      <c r="D43" s="15"/>
      <c r="E43" s="15"/>
      <c r="F43" s="16"/>
      <c r="G43" s="15"/>
      <c r="H43" s="17" t="str">
        <f>IF(OR(C43="",AND(F43="",G43="")),"",IF(G43&lt;&gt;"",ROUND(G43,2),IF($B$8="ريال كامل",ROUNDDOWN(C43*(1-IF(F43&gt;1,F43/100,F43)),0),IF($B$8="ينتهي بـ ٩",ROUND((C43*(1-IF(F43&gt;1,F43/100,F43))+1)/10,0)*10-1,ROUND(C43*(1-IF(F43&gt;1,F43/100,F43)),2)))))</f>
        <v/>
      </c>
      <c r="I43" s="17" t="str">
        <f>IF(OR(C43="",D43=""),"",ROUND(C43/IF($B$5="نعم",1+$B$6,1)-D43-N(E43),2))</f>
        <v/>
      </c>
      <c r="J43" s="17" t="str">
        <f>IF(OR(H43="",D43=""),"",ROUND(H43/IF($B$5="نعم",1+$B$6,1)-D43-N(E43),2))</f>
        <v/>
      </c>
      <c r="K43" s="18" t="str">
        <f>IF(OR(J43="",N(H43)&lt;=0),"",J43/(H43/IF($B$5="نعم",1+$B$6,1)))</f>
        <v/>
      </c>
      <c r="L43" s="18" t="str">
        <f>IF(OR(I43="",J43="",N(I43)&lt;=0),"",1-J43/I43)</f>
        <v/>
      </c>
      <c r="M43" s="14"/>
      <c r="N43" s="19" t="str">
        <f>IF(AND(A43="",C43=""),"",IF(A43="","رقم المنتج ناقص",IF(AND($B$9="سلة",ISERROR(VALUE(A43))),"رقم المنتج: أرقام إنجليزية بس",IF(COUNTIF($A$11:$A$1010,A43)&gt;1,"رقم المنتج مكرر",IF(C43="","السعر الحالي ناقص",IF(H43="","حط نسبة خصم أو سعر عرض",IF(H43&lt;=0,"سعر العرض لازم يكون أكبر من صفر",IF(H43&gt;=C43,"سعر العرض = السعر أو أعلى",IF(AND(J43&lt;&gt;"",N(J43)&lt;0,M43&lt;&gt;"نعم"),"تحت التكلفة",IF($B$4="","حط نهاية العرض فوق",IF(AND($B$2&lt;&gt;"",$B$4&lt;$B$2),"النهاية قبل البداية",IF($B$4&lt;TODAY(),"تاريخ النهاية راح",IF(D43="","تمام، بس بدون تكلفة (ما نقدر نحسب ربحك)",IF(N(J43)&lt;0,"تحت التكلفة، وانت قاصد",IF(K43&lt;$B$7,"تمام، بس هامشك أقل من حدّك","جاهز")))))))))))))))</f>
        <v/>
      </c>
      <c r="O43" s="19" t="b">
        <f>AND(N43&lt;&gt;"",ISNA(MATCH(N43,{"رقم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
      <c r="A44" s="13"/>
      <c r="B44" s="14"/>
      <c r="C44" s="15"/>
      <c r="D44" s="15"/>
      <c r="E44" s="15"/>
      <c r="F44" s="16"/>
      <c r="G44" s="15"/>
      <c r="H44" s="17" t="str">
        <f>IF(OR(C44="",AND(F44="",G44="")),"",IF(G44&lt;&gt;"",ROUND(G44,2),IF($B$8="ريال كامل",ROUNDDOWN(C44*(1-IF(F44&gt;1,F44/100,F44)),0),IF($B$8="ينتهي بـ ٩",ROUND((C44*(1-IF(F44&gt;1,F44/100,F44))+1)/10,0)*10-1,ROUND(C44*(1-IF(F44&gt;1,F44/100,F44)),2)))))</f>
        <v/>
      </c>
      <c r="I44" s="17" t="str">
        <f>IF(OR(C44="",D44=""),"",ROUND(C44/IF($B$5="نعم",1+$B$6,1)-D44-N(E44),2))</f>
        <v/>
      </c>
      <c r="J44" s="17" t="str">
        <f>IF(OR(H44="",D44=""),"",ROUND(H44/IF($B$5="نعم",1+$B$6,1)-D44-N(E44),2))</f>
        <v/>
      </c>
      <c r="K44" s="18" t="str">
        <f>IF(OR(J44="",N(H44)&lt;=0),"",J44/(H44/IF($B$5="نعم",1+$B$6,1)))</f>
        <v/>
      </c>
      <c r="L44" s="18" t="str">
        <f>IF(OR(I44="",J44="",N(I44)&lt;=0),"",1-J44/I44)</f>
        <v/>
      </c>
      <c r="M44" s="14"/>
      <c r="N44" s="19" t="str">
        <f>IF(AND(A44="",C44=""),"",IF(A44="","رقم المنتج ناقص",IF(AND($B$9="سلة",ISERROR(VALUE(A44))),"رقم المنتج: أرقام إنجليزية بس",IF(COUNTIF($A$11:$A$1010,A44)&gt;1,"رقم المنتج مكرر",IF(C44="","السعر الحالي ناقص",IF(H44="","حط نسبة خصم أو سعر عرض",IF(H44&lt;=0,"سعر العرض لازم يكون أكبر من صفر",IF(H44&gt;=C44,"سعر العرض = السعر أو أعلى",IF(AND(J44&lt;&gt;"",N(J44)&lt;0,M44&lt;&gt;"نعم"),"تحت التكلفة",IF($B$4="","حط نهاية العرض فوق",IF(AND($B$2&lt;&gt;"",$B$4&lt;$B$2),"النهاية قبل البداية",IF($B$4&lt;TODAY(),"تاريخ النهاية راح",IF(D44="","تمام، بس بدون تكلفة (ما نقدر نحسب ربحك)",IF(N(J44)&lt;0,"تحت التكلفة، وانت قاصد",IF(K44&lt;$B$7,"تمام، بس هامشك أقل من حدّك","جاهز")))))))))))))))</f>
        <v/>
      </c>
      <c r="O44" s="19" t="b">
        <f>AND(N44&lt;&gt;"",ISNA(MATCH(N44,{"رقم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
      <c r="A45" s="13"/>
      <c r="B45" s="14"/>
      <c r="C45" s="15"/>
      <c r="D45" s="15"/>
      <c r="E45" s="15"/>
      <c r="F45" s="16"/>
      <c r="G45" s="15"/>
      <c r="H45" s="17" t="str">
        <f>IF(OR(C45="",AND(F45="",G45="")),"",IF(G45&lt;&gt;"",ROUND(G45,2),IF($B$8="ريال كامل",ROUNDDOWN(C45*(1-IF(F45&gt;1,F45/100,F45)),0),IF($B$8="ينتهي بـ ٩",ROUND((C45*(1-IF(F45&gt;1,F45/100,F45))+1)/10,0)*10-1,ROUND(C45*(1-IF(F45&gt;1,F45/100,F45)),2)))))</f>
        <v/>
      </c>
      <c r="I45" s="17" t="str">
        <f>IF(OR(C45="",D45=""),"",ROUND(C45/IF($B$5="نعم",1+$B$6,1)-D45-N(E45),2))</f>
        <v/>
      </c>
      <c r="J45" s="17" t="str">
        <f>IF(OR(H45="",D45=""),"",ROUND(H45/IF($B$5="نعم",1+$B$6,1)-D45-N(E45),2))</f>
        <v/>
      </c>
      <c r="K45" s="18" t="str">
        <f>IF(OR(J45="",N(H45)&lt;=0),"",J45/(H45/IF($B$5="نعم",1+$B$6,1)))</f>
        <v/>
      </c>
      <c r="L45" s="18" t="str">
        <f>IF(OR(I45="",J45="",N(I45)&lt;=0),"",1-J45/I45)</f>
        <v/>
      </c>
      <c r="M45" s="14"/>
      <c r="N45" s="19" t="str">
        <f>IF(AND(A45="",C45=""),"",IF(A45="","رقم المنتج ناقص",IF(AND($B$9="سلة",ISERROR(VALUE(A45))),"رقم المنتج: أرقام إنجليزية بس",IF(COUNTIF($A$11:$A$1010,A45)&gt;1,"رقم المنتج مكرر",IF(C45="","السعر الحالي ناقص",IF(H45="","حط نسبة خصم أو سعر عرض",IF(H45&lt;=0,"سعر العرض لازم يكون أكبر من صفر",IF(H45&gt;=C45,"سعر العرض = السعر أو أعلى",IF(AND(J45&lt;&gt;"",N(J45)&lt;0,M45&lt;&gt;"نعم"),"تحت التكلفة",IF($B$4="","حط نهاية العرض فوق",IF(AND($B$2&lt;&gt;"",$B$4&lt;$B$2),"النهاية قبل البداية",IF($B$4&lt;TODAY(),"تاريخ النهاية راح",IF(D45="","تمام، بس بدون تكلفة (ما نقدر نحسب ربحك)",IF(N(J45)&lt;0,"تحت التكلفة، وانت قاصد",IF(K45&lt;$B$7,"تمام، بس هامشك أقل من حدّك","جاهز")))))))))))))))</f>
        <v/>
      </c>
      <c r="O45" s="19" t="b">
        <f>AND(N45&lt;&gt;"",ISNA(MATCH(N45,{"رقم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
      <c r="A46" s="13"/>
      <c r="B46" s="14"/>
      <c r="C46" s="15"/>
      <c r="D46" s="15"/>
      <c r="E46" s="15"/>
      <c r="F46" s="16"/>
      <c r="G46" s="15"/>
      <c r="H46" s="17" t="str">
        <f>IF(OR(C46="",AND(F46="",G46="")),"",IF(G46&lt;&gt;"",ROUND(G46,2),IF($B$8="ريال كامل",ROUNDDOWN(C46*(1-IF(F46&gt;1,F46/100,F46)),0),IF($B$8="ينتهي بـ ٩",ROUND((C46*(1-IF(F46&gt;1,F46/100,F46))+1)/10,0)*10-1,ROUND(C46*(1-IF(F46&gt;1,F46/100,F46)),2)))))</f>
        <v/>
      </c>
      <c r="I46" s="17" t="str">
        <f>IF(OR(C46="",D46=""),"",ROUND(C46/IF($B$5="نعم",1+$B$6,1)-D46-N(E46),2))</f>
        <v/>
      </c>
      <c r="J46" s="17" t="str">
        <f>IF(OR(H46="",D46=""),"",ROUND(H46/IF($B$5="نعم",1+$B$6,1)-D46-N(E46),2))</f>
        <v/>
      </c>
      <c r="K46" s="18" t="str">
        <f>IF(OR(J46="",N(H46)&lt;=0),"",J46/(H46/IF($B$5="نعم",1+$B$6,1)))</f>
        <v/>
      </c>
      <c r="L46" s="18" t="str">
        <f>IF(OR(I46="",J46="",N(I46)&lt;=0),"",1-J46/I46)</f>
        <v/>
      </c>
      <c r="M46" s="14"/>
      <c r="N46" s="19" t="str">
        <f>IF(AND(A46="",C46=""),"",IF(A46="","رقم المنتج ناقص",IF(AND($B$9="سلة",ISERROR(VALUE(A46))),"رقم المنتج: أرقام إنجليزية بس",IF(COUNTIF($A$11:$A$1010,A46)&gt;1,"رقم المنتج مكرر",IF(C46="","السعر الحالي ناقص",IF(H46="","حط نسبة خصم أو سعر عرض",IF(H46&lt;=0,"سعر العرض لازم يكون أكبر من صفر",IF(H46&gt;=C46,"سعر العرض = السعر أو أعلى",IF(AND(J46&lt;&gt;"",N(J46)&lt;0,M46&lt;&gt;"نعم"),"تحت التكلفة",IF($B$4="","حط نهاية العرض فوق",IF(AND($B$2&lt;&gt;"",$B$4&lt;$B$2),"النهاية قبل البداية",IF($B$4&lt;TODAY(),"تاريخ النهاية راح",IF(D46="","تمام، بس بدون تكلفة (ما نقدر نحسب ربحك)",IF(N(J46)&lt;0,"تحت التكلفة، وانت قاصد",IF(K46&lt;$B$7,"تمام، بس هامشك أقل من حدّك","جاهز")))))))))))))))</f>
        <v/>
      </c>
      <c r="O46" s="19" t="b">
        <f>AND(N46&lt;&gt;"",ISNA(MATCH(N46,{"رقم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
      <c r="A47" s="13"/>
      <c r="B47" s="14"/>
      <c r="C47" s="15"/>
      <c r="D47" s="15"/>
      <c r="E47" s="15"/>
      <c r="F47" s="16"/>
      <c r="G47" s="15"/>
      <c r="H47" s="17" t="str">
        <f>IF(OR(C47="",AND(F47="",G47="")),"",IF(G47&lt;&gt;"",ROUND(G47,2),IF($B$8="ريال كامل",ROUNDDOWN(C47*(1-IF(F47&gt;1,F47/100,F47)),0),IF($B$8="ينتهي بـ ٩",ROUND((C47*(1-IF(F47&gt;1,F47/100,F47))+1)/10,0)*10-1,ROUND(C47*(1-IF(F47&gt;1,F47/100,F47)),2)))))</f>
        <v/>
      </c>
      <c r="I47" s="17" t="str">
        <f>IF(OR(C47="",D47=""),"",ROUND(C47/IF($B$5="نعم",1+$B$6,1)-D47-N(E47),2))</f>
        <v/>
      </c>
      <c r="J47" s="17" t="str">
        <f>IF(OR(H47="",D47=""),"",ROUND(H47/IF($B$5="نعم",1+$B$6,1)-D47-N(E47),2))</f>
        <v/>
      </c>
      <c r="K47" s="18" t="str">
        <f>IF(OR(J47="",N(H47)&lt;=0),"",J47/(H47/IF($B$5="نعم",1+$B$6,1)))</f>
        <v/>
      </c>
      <c r="L47" s="18" t="str">
        <f>IF(OR(I47="",J47="",N(I47)&lt;=0),"",1-J47/I47)</f>
        <v/>
      </c>
      <c r="M47" s="14"/>
      <c r="N47" s="19" t="str">
        <f>IF(AND(A47="",C47=""),"",IF(A47="","رقم المنتج ناقص",IF(AND($B$9="سلة",ISERROR(VALUE(A47))),"رقم المنتج: أرقام إنجليزية بس",IF(COUNTIF($A$11:$A$1010,A47)&gt;1,"رقم المنتج مكرر",IF(C47="","السعر الحالي ناقص",IF(H47="","حط نسبة خصم أو سعر عرض",IF(H47&lt;=0,"سعر العرض لازم يكون أكبر من صفر",IF(H47&gt;=C47,"سعر العرض = السعر أو أعلى",IF(AND(J47&lt;&gt;"",N(J47)&lt;0,M47&lt;&gt;"نعم"),"تحت التكلفة",IF($B$4="","حط نهاية العرض فوق",IF(AND($B$2&lt;&gt;"",$B$4&lt;$B$2),"النهاية قبل البداية",IF($B$4&lt;TODAY(),"تاريخ النهاية راح",IF(D47="","تمام، بس بدون تكلفة (ما نقدر نحسب ربحك)",IF(N(J47)&lt;0,"تحت التكلفة، وانت قاصد",IF(K47&lt;$B$7,"تمام، بس هامشك أقل من حدّك","جاهز")))))))))))))))</f>
        <v/>
      </c>
      <c r="O47" s="19" t="b">
        <f>AND(N47&lt;&gt;"",ISNA(MATCH(N47,{"رقم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
      <c r="A48" s="13"/>
      <c r="B48" s="14"/>
      <c r="C48" s="15"/>
      <c r="D48" s="15"/>
      <c r="E48" s="15"/>
      <c r="F48" s="16"/>
      <c r="G48" s="15"/>
      <c r="H48" s="17" t="str">
        <f>IF(OR(C48="",AND(F48="",G48="")),"",IF(G48&lt;&gt;"",ROUND(G48,2),IF($B$8="ريال كامل",ROUNDDOWN(C48*(1-IF(F48&gt;1,F48/100,F48)),0),IF($B$8="ينتهي بـ ٩",ROUND((C48*(1-IF(F48&gt;1,F48/100,F48))+1)/10,0)*10-1,ROUND(C48*(1-IF(F48&gt;1,F48/100,F48)),2)))))</f>
        <v/>
      </c>
      <c r="I48" s="17" t="str">
        <f>IF(OR(C48="",D48=""),"",ROUND(C48/IF($B$5="نعم",1+$B$6,1)-D48-N(E48),2))</f>
        <v/>
      </c>
      <c r="J48" s="17" t="str">
        <f>IF(OR(H48="",D48=""),"",ROUND(H48/IF($B$5="نعم",1+$B$6,1)-D48-N(E48),2))</f>
        <v/>
      </c>
      <c r="K48" s="18" t="str">
        <f>IF(OR(J48="",N(H48)&lt;=0),"",J48/(H48/IF($B$5="نعم",1+$B$6,1)))</f>
        <v/>
      </c>
      <c r="L48" s="18" t="str">
        <f>IF(OR(I48="",J48="",N(I48)&lt;=0),"",1-J48/I48)</f>
        <v/>
      </c>
      <c r="M48" s="14"/>
      <c r="N48" s="19" t="str">
        <f>IF(AND(A48="",C48=""),"",IF(A48="","رقم المنتج ناقص",IF(AND($B$9="سلة",ISERROR(VALUE(A48))),"رقم المنتج: أرقام إنجليزية بس",IF(COUNTIF($A$11:$A$1010,A48)&gt;1,"رقم المنتج مكرر",IF(C48="","السعر الحالي ناقص",IF(H48="","حط نسبة خصم أو سعر عرض",IF(H48&lt;=0,"سعر العرض لازم يكون أكبر من صفر",IF(H48&gt;=C48,"سعر العرض = السعر أو أعلى",IF(AND(J48&lt;&gt;"",N(J48)&lt;0,M48&lt;&gt;"نعم"),"تحت التكلفة",IF($B$4="","حط نهاية العرض فوق",IF(AND($B$2&lt;&gt;"",$B$4&lt;$B$2),"النهاية قبل البداية",IF($B$4&lt;TODAY(),"تاريخ النهاية راح",IF(D48="","تمام، بس بدون تكلفة (ما نقدر نحسب ربحك)",IF(N(J48)&lt;0,"تحت التكلفة، وانت قاصد",IF(K48&lt;$B$7,"تمام، بس هامشك أقل من حدّك","جاهز")))))))))))))))</f>
        <v/>
      </c>
      <c r="O48" s="19" t="b">
        <f>AND(N48&lt;&gt;"",ISNA(MATCH(N48,{"رقم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
      <c r="A49" s="13"/>
      <c r="B49" s="14"/>
      <c r="C49" s="15"/>
      <c r="D49" s="15"/>
      <c r="E49" s="15"/>
      <c r="F49" s="16"/>
      <c r="G49" s="15"/>
      <c r="H49" s="17" t="str">
        <f>IF(OR(C49="",AND(F49="",G49="")),"",IF(G49&lt;&gt;"",ROUND(G49,2),IF($B$8="ريال كامل",ROUNDDOWN(C49*(1-IF(F49&gt;1,F49/100,F49)),0),IF($B$8="ينتهي بـ ٩",ROUND((C49*(1-IF(F49&gt;1,F49/100,F49))+1)/10,0)*10-1,ROUND(C49*(1-IF(F49&gt;1,F49/100,F49)),2)))))</f>
        <v/>
      </c>
      <c r="I49" s="17" t="str">
        <f>IF(OR(C49="",D49=""),"",ROUND(C49/IF($B$5="نعم",1+$B$6,1)-D49-N(E49),2))</f>
        <v/>
      </c>
      <c r="J49" s="17" t="str">
        <f>IF(OR(H49="",D49=""),"",ROUND(H49/IF($B$5="نعم",1+$B$6,1)-D49-N(E49),2))</f>
        <v/>
      </c>
      <c r="K49" s="18" t="str">
        <f>IF(OR(J49="",N(H49)&lt;=0),"",J49/(H49/IF($B$5="نعم",1+$B$6,1)))</f>
        <v/>
      </c>
      <c r="L49" s="18" t="str">
        <f>IF(OR(I49="",J49="",N(I49)&lt;=0),"",1-J49/I49)</f>
        <v/>
      </c>
      <c r="M49" s="14"/>
      <c r="N49" s="19" t="str">
        <f>IF(AND(A49="",C49=""),"",IF(A49="","رقم المنتج ناقص",IF(AND($B$9="سلة",ISERROR(VALUE(A49))),"رقم المنتج: أرقام إنجليزية بس",IF(COUNTIF($A$11:$A$1010,A49)&gt;1,"رقم المنتج مكرر",IF(C49="","السعر الحالي ناقص",IF(H49="","حط نسبة خصم أو سعر عرض",IF(H49&lt;=0,"سعر العرض لازم يكون أكبر من صفر",IF(H49&gt;=C49,"سعر العرض = السعر أو أعلى",IF(AND(J49&lt;&gt;"",N(J49)&lt;0,M49&lt;&gt;"نعم"),"تحت التكلفة",IF($B$4="","حط نهاية العرض فوق",IF(AND($B$2&lt;&gt;"",$B$4&lt;$B$2),"النهاية قبل البداية",IF($B$4&lt;TODAY(),"تاريخ النهاية راح",IF(D49="","تمام، بس بدون تكلفة (ما نقدر نحسب ربحك)",IF(N(J49)&lt;0,"تحت التكلفة، وانت قاصد",IF(K49&lt;$B$7,"تمام، بس هامشك أقل من حدّك","جاهز")))))))))))))))</f>
        <v/>
      </c>
      <c r="O49" s="19" t="b">
        <f>AND(N49&lt;&gt;"",ISNA(MATCH(N49,{"رقم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
      <c r="A50" s="13"/>
      <c r="B50" s="14"/>
      <c r="C50" s="15"/>
      <c r="D50" s="15"/>
      <c r="E50" s="15"/>
      <c r="F50" s="16"/>
      <c r="G50" s="15"/>
      <c r="H50" s="17" t="str">
        <f>IF(OR(C50="",AND(F50="",G50="")),"",IF(G50&lt;&gt;"",ROUND(G50,2),IF($B$8="ريال كامل",ROUNDDOWN(C50*(1-IF(F50&gt;1,F50/100,F50)),0),IF($B$8="ينتهي بـ ٩",ROUND((C50*(1-IF(F50&gt;1,F50/100,F50))+1)/10,0)*10-1,ROUND(C50*(1-IF(F50&gt;1,F50/100,F50)),2)))))</f>
        <v/>
      </c>
      <c r="I50" s="17" t="str">
        <f>IF(OR(C50="",D50=""),"",ROUND(C50/IF($B$5="نعم",1+$B$6,1)-D50-N(E50),2))</f>
        <v/>
      </c>
      <c r="J50" s="17" t="str">
        <f>IF(OR(H50="",D50=""),"",ROUND(H50/IF($B$5="نعم",1+$B$6,1)-D50-N(E50),2))</f>
        <v/>
      </c>
      <c r="K50" s="18" t="str">
        <f>IF(OR(J50="",N(H50)&lt;=0),"",J50/(H50/IF($B$5="نعم",1+$B$6,1)))</f>
        <v/>
      </c>
      <c r="L50" s="18" t="str">
        <f>IF(OR(I50="",J50="",N(I50)&lt;=0),"",1-J50/I50)</f>
        <v/>
      </c>
      <c r="M50" s="14"/>
      <c r="N50" s="19" t="str">
        <f>IF(AND(A50="",C50=""),"",IF(A50="","رقم المنتج ناقص",IF(AND($B$9="سلة",ISERROR(VALUE(A50))),"رقم المنتج: أرقام إنجليزية بس",IF(COUNTIF($A$11:$A$1010,A50)&gt;1,"رقم المنتج مكرر",IF(C50="","السعر الحالي ناقص",IF(H50="","حط نسبة خصم أو سعر عرض",IF(H50&lt;=0,"سعر العرض لازم يكون أكبر من صفر",IF(H50&gt;=C50,"سعر العرض = السعر أو أعلى",IF(AND(J50&lt;&gt;"",N(J50)&lt;0,M50&lt;&gt;"نعم"),"تحت التكلفة",IF($B$4="","حط نهاية العرض فوق",IF(AND($B$2&lt;&gt;"",$B$4&lt;$B$2),"النهاية قبل البداية",IF($B$4&lt;TODAY(),"تاريخ النهاية راح",IF(D50="","تمام، بس بدون تكلفة (ما نقدر نحسب ربحك)",IF(N(J50)&lt;0,"تحت التكلفة، وانت قاصد",IF(K50&lt;$B$7,"تمام، بس هامشك أقل من حدّك","جاهز")))))))))))))))</f>
        <v/>
      </c>
      <c r="O50" s="19" t="b">
        <f>AND(N50&lt;&gt;"",ISNA(MATCH(N50,{"رقم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
      <c r="A51" s="13"/>
      <c r="B51" s="14"/>
      <c r="C51" s="15"/>
      <c r="D51" s="15"/>
      <c r="E51" s="15"/>
      <c r="F51" s="16"/>
      <c r="G51" s="15"/>
      <c r="H51" s="17" t="str">
        <f>IF(OR(C51="",AND(F51="",G51="")),"",IF(G51&lt;&gt;"",ROUND(G51,2),IF($B$8="ريال كامل",ROUNDDOWN(C51*(1-IF(F51&gt;1,F51/100,F51)),0),IF($B$8="ينتهي بـ ٩",ROUND((C51*(1-IF(F51&gt;1,F51/100,F51))+1)/10,0)*10-1,ROUND(C51*(1-IF(F51&gt;1,F51/100,F51)),2)))))</f>
        <v/>
      </c>
      <c r="I51" s="17" t="str">
        <f>IF(OR(C51="",D51=""),"",ROUND(C51/IF($B$5="نعم",1+$B$6,1)-D51-N(E51),2))</f>
        <v/>
      </c>
      <c r="J51" s="17" t="str">
        <f>IF(OR(H51="",D51=""),"",ROUND(H51/IF($B$5="نعم",1+$B$6,1)-D51-N(E51),2))</f>
        <v/>
      </c>
      <c r="K51" s="18" t="str">
        <f>IF(OR(J51="",N(H51)&lt;=0),"",J51/(H51/IF($B$5="نعم",1+$B$6,1)))</f>
        <v/>
      </c>
      <c r="L51" s="18" t="str">
        <f>IF(OR(I51="",J51="",N(I51)&lt;=0),"",1-J51/I51)</f>
        <v/>
      </c>
      <c r="M51" s="14"/>
      <c r="N51" s="19" t="str">
        <f>IF(AND(A51="",C51=""),"",IF(A51="","رقم المنتج ناقص",IF(AND($B$9="سلة",ISERROR(VALUE(A51))),"رقم المنتج: أرقام إنجليزية بس",IF(COUNTIF($A$11:$A$1010,A51)&gt;1,"رقم المنتج مكرر",IF(C51="","السعر الحالي ناقص",IF(H51="","حط نسبة خصم أو سعر عرض",IF(H51&lt;=0,"سعر العرض لازم يكون أكبر من صفر",IF(H51&gt;=C51,"سعر العرض = السعر أو أعلى",IF(AND(J51&lt;&gt;"",N(J51)&lt;0,M51&lt;&gt;"نعم"),"تحت التكلفة",IF($B$4="","حط نهاية العرض فوق",IF(AND($B$2&lt;&gt;"",$B$4&lt;$B$2),"النهاية قبل البداية",IF($B$4&lt;TODAY(),"تاريخ النهاية راح",IF(D51="","تمام، بس بدون تكلفة (ما نقدر نحسب ربحك)",IF(N(J51)&lt;0,"تحت التكلفة، وانت قاصد",IF(K51&lt;$B$7,"تمام، بس هامشك أقل من حدّك","جاهز")))))))))))))))</f>
        <v/>
      </c>
      <c r="O51" s="19" t="b">
        <f>AND(N51&lt;&gt;"",ISNA(MATCH(N51,{"رقم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
      <c r="A52" s="13"/>
      <c r="B52" s="14"/>
      <c r="C52" s="15"/>
      <c r="D52" s="15"/>
      <c r="E52" s="15"/>
      <c r="F52" s="16"/>
      <c r="G52" s="15"/>
      <c r="H52" s="17" t="str">
        <f>IF(OR(C52="",AND(F52="",G52="")),"",IF(G52&lt;&gt;"",ROUND(G52,2),IF($B$8="ريال كامل",ROUNDDOWN(C52*(1-IF(F52&gt;1,F52/100,F52)),0),IF($B$8="ينتهي بـ ٩",ROUND((C52*(1-IF(F52&gt;1,F52/100,F52))+1)/10,0)*10-1,ROUND(C52*(1-IF(F52&gt;1,F52/100,F52)),2)))))</f>
        <v/>
      </c>
      <c r="I52" s="17" t="str">
        <f>IF(OR(C52="",D52=""),"",ROUND(C52/IF($B$5="نعم",1+$B$6,1)-D52-N(E52),2))</f>
        <v/>
      </c>
      <c r="J52" s="17" t="str">
        <f>IF(OR(H52="",D52=""),"",ROUND(H52/IF($B$5="نعم",1+$B$6,1)-D52-N(E52),2))</f>
        <v/>
      </c>
      <c r="K52" s="18" t="str">
        <f>IF(OR(J52="",N(H52)&lt;=0),"",J52/(H52/IF($B$5="نعم",1+$B$6,1)))</f>
        <v/>
      </c>
      <c r="L52" s="18" t="str">
        <f>IF(OR(I52="",J52="",N(I52)&lt;=0),"",1-J52/I52)</f>
        <v/>
      </c>
      <c r="M52" s="14"/>
      <c r="N52" s="19" t="str">
        <f>IF(AND(A52="",C52=""),"",IF(A52="","رقم المنتج ناقص",IF(AND($B$9="سلة",ISERROR(VALUE(A52))),"رقم المنتج: أرقام إنجليزية بس",IF(COUNTIF($A$11:$A$1010,A52)&gt;1,"رقم المنتج مكرر",IF(C52="","السعر الحالي ناقص",IF(H52="","حط نسبة خصم أو سعر عرض",IF(H52&lt;=0,"سعر العرض لازم يكون أكبر من صفر",IF(H52&gt;=C52,"سعر العرض = السعر أو أعلى",IF(AND(J52&lt;&gt;"",N(J52)&lt;0,M52&lt;&gt;"نعم"),"تحت التكلفة",IF($B$4="","حط نهاية العرض فوق",IF(AND($B$2&lt;&gt;"",$B$4&lt;$B$2),"النهاية قبل البداية",IF($B$4&lt;TODAY(),"تاريخ النهاية راح",IF(D52="","تمام، بس بدون تكلفة (ما نقدر نحسب ربحك)",IF(N(J52)&lt;0,"تحت التكلفة، وانت قاصد",IF(K52&lt;$B$7,"تمام، بس هامشك أقل من حدّك","جاهز")))))))))))))))</f>
        <v/>
      </c>
      <c r="O52" s="19" t="b">
        <f>AND(N52&lt;&gt;"",ISNA(MATCH(N52,{"رقم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
      <c r="A53" s="13"/>
      <c r="B53" s="14"/>
      <c r="C53" s="15"/>
      <c r="D53" s="15"/>
      <c r="E53" s="15"/>
      <c r="F53" s="16"/>
      <c r="G53" s="15"/>
      <c r="H53" s="17" t="str">
        <f>IF(OR(C53="",AND(F53="",G53="")),"",IF(G53&lt;&gt;"",ROUND(G53,2),IF($B$8="ريال كامل",ROUNDDOWN(C53*(1-IF(F53&gt;1,F53/100,F53)),0),IF($B$8="ينتهي بـ ٩",ROUND((C53*(1-IF(F53&gt;1,F53/100,F53))+1)/10,0)*10-1,ROUND(C53*(1-IF(F53&gt;1,F53/100,F53)),2)))))</f>
        <v/>
      </c>
      <c r="I53" s="17" t="str">
        <f>IF(OR(C53="",D53=""),"",ROUND(C53/IF($B$5="نعم",1+$B$6,1)-D53-N(E53),2))</f>
        <v/>
      </c>
      <c r="J53" s="17" t="str">
        <f>IF(OR(H53="",D53=""),"",ROUND(H53/IF($B$5="نعم",1+$B$6,1)-D53-N(E53),2))</f>
        <v/>
      </c>
      <c r="K53" s="18" t="str">
        <f>IF(OR(J53="",N(H53)&lt;=0),"",J53/(H53/IF($B$5="نعم",1+$B$6,1)))</f>
        <v/>
      </c>
      <c r="L53" s="18" t="str">
        <f>IF(OR(I53="",J53="",N(I53)&lt;=0),"",1-J53/I53)</f>
        <v/>
      </c>
      <c r="M53" s="14"/>
      <c r="N53" s="19" t="str">
        <f>IF(AND(A53="",C53=""),"",IF(A53="","رقم المنتج ناقص",IF(AND($B$9="سلة",ISERROR(VALUE(A53))),"رقم المنتج: أرقام إنجليزية بس",IF(COUNTIF($A$11:$A$1010,A53)&gt;1,"رقم المنتج مكرر",IF(C53="","السعر الحالي ناقص",IF(H53="","حط نسبة خصم أو سعر عرض",IF(H53&lt;=0,"سعر العرض لازم يكون أكبر من صفر",IF(H53&gt;=C53,"سعر العرض = السعر أو أعلى",IF(AND(J53&lt;&gt;"",N(J53)&lt;0,M53&lt;&gt;"نعم"),"تحت التكلفة",IF($B$4="","حط نهاية العرض فوق",IF(AND($B$2&lt;&gt;"",$B$4&lt;$B$2),"النهاية قبل البداية",IF($B$4&lt;TODAY(),"تاريخ النهاية راح",IF(D53="","تمام، بس بدون تكلفة (ما نقدر نحسب ربحك)",IF(N(J53)&lt;0,"تحت التكلفة، وانت قاصد",IF(K53&lt;$B$7,"تمام، بس هامشك أقل من حدّك","جاهز")))))))))))))))</f>
        <v/>
      </c>
      <c r="O53" s="19" t="b">
        <f>AND(N53&lt;&gt;"",ISNA(MATCH(N53,{"رقم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
      <c r="A54" s="13"/>
      <c r="B54" s="14"/>
      <c r="C54" s="15"/>
      <c r="D54" s="15"/>
      <c r="E54" s="15"/>
      <c r="F54" s="16"/>
      <c r="G54" s="15"/>
      <c r="H54" s="17" t="str">
        <f>IF(OR(C54="",AND(F54="",G54="")),"",IF(G54&lt;&gt;"",ROUND(G54,2),IF($B$8="ريال كامل",ROUNDDOWN(C54*(1-IF(F54&gt;1,F54/100,F54)),0),IF($B$8="ينتهي بـ ٩",ROUND((C54*(1-IF(F54&gt;1,F54/100,F54))+1)/10,0)*10-1,ROUND(C54*(1-IF(F54&gt;1,F54/100,F54)),2)))))</f>
        <v/>
      </c>
      <c r="I54" s="17" t="str">
        <f>IF(OR(C54="",D54=""),"",ROUND(C54/IF($B$5="نعم",1+$B$6,1)-D54-N(E54),2))</f>
        <v/>
      </c>
      <c r="J54" s="17" t="str">
        <f>IF(OR(H54="",D54=""),"",ROUND(H54/IF($B$5="نعم",1+$B$6,1)-D54-N(E54),2))</f>
        <v/>
      </c>
      <c r="K54" s="18" t="str">
        <f>IF(OR(J54="",N(H54)&lt;=0),"",J54/(H54/IF($B$5="نعم",1+$B$6,1)))</f>
        <v/>
      </c>
      <c r="L54" s="18" t="str">
        <f>IF(OR(I54="",J54="",N(I54)&lt;=0),"",1-J54/I54)</f>
        <v/>
      </c>
      <c r="M54" s="14"/>
      <c r="N54" s="19" t="str">
        <f>IF(AND(A54="",C54=""),"",IF(A54="","رقم المنتج ناقص",IF(AND($B$9="سلة",ISERROR(VALUE(A54))),"رقم المنتج: أرقام إنجليزية بس",IF(COUNTIF($A$11:$A$1010,A54)&gt;1,"رقم المنتج مكرر",IF(C54="","السعر الحالي ناقص",IF(H54="","حط نسبة خصم أو سعر عرض",IF(H54&lt;=0,"سعر العرض لازم يكون أكبر من صفر",IF(H54&gt;=C54,"سعر العرض = السعر أو أعلى",IF(AND(J54&lt;&gt;"",N(J54)&lt;0,M54&lt;&gt;"نعم"),"تحت التكلفة",IF($B$4="","حط نهاية العرض فوق",IF(AND($B$2&lt;&gt;"",$B$4&lt;$B$2),"النهاية قبل البداية",IF($B$4&lt;TODAY(),"تاريخ النهاية راح",IF(D54="","تمام، بس بدون تكلفة (ما نقدر نحسب ربحك)",IF(N(J54)&lt;0,"تحت التكلفة، وانت قاصد",IF(K54&lt;$B$7,"تمام، بس هامشك أقل من حدّك","جاهز")))))))))))))))</f>
        <v/>
      </c>
      <c r="O54" s="19" t="b">
        <f>AND(N54&lt;&gt;"",ISNA(MATCH(N54,{"رقم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
      <c r="A55" s="13"/>
      <c r="B55" s="14"/>
      <c r="C55" s="15"/>
      <c r="D55" s="15"/>
      <c r="E55" s="15"/>
      <c r="F55" s="16"/>
      <c r="G55" s="15"/>
      <c r="H55" s="17" t="str">
        <f>IF(OR(C55="",AND(F55="",G55="")),"",IF(G55&lt;&gt;"",ROUND(G55,2),IF($B$8="ريال كامل",ROUNDDOWN(C55*(1-IF(F55&gt;1,F55/100,F55)),0),IF($B$8="ينتهي بـ ٩",ROUND((C55*(1-IF(F55&gt;1,F55/100,F55))+1)/10,0)*10-1,ROUND(C55*(1-IF(F55&gt;1,F55/100,F55)),2)))))</f>
        <v/>
      </c>
      <c r="I55" s="17" t="str">
        <f>IF(OR(C55="",D55=""),"",ROUND(C55/IF($B$5="نعم",1+$B$6,1)-D55-N(E55),2))</f>
        <v/>
      </c>
      <c r="J55" s="17" t="str">
        <f>IF(OR(H55="",D55=""),"",ROUND(H55/IF($B$5="نعم",1+$B$6,1)-D55-N(E55),2))</f>
        <v/>
      </c>
      <c r="K55" s="18" t="str">
        <f>IF(OR(J55="",N(H55)&lt;=0),"",J55/(H55/IF($B$5="نعم",1+$B$6,1)))</f>
        <v/>
      </c>
      <c r="L55" s="18" t="str">
        <f>IF(OR(I55="",J55="",N(I55)&lt;=0),"",1-J55/I55)</f>
        <v/>
      </c>
      <c r="M55" s="14"/>
      <c r="N55" s="19" t="str">
        <f>IF(AND(A55="",C55=""),"",IF(A55="","رقم المنتج ناقص",IF(AND($B$9="سلة",ISERROR(VALUE(A55))),"رقم المنتج: أرقام إنجليزية بس",IF(COUNTIF($A$11:$A$1010,A55)&gt;1,"رقم المنتج مكرر",IF(C55="","السعر الحالي ناقص",IF(H55="","حط نسبة خصم أو سعر عرض",IF(H55&lt;=0,"سعر العرض لازم يكون أكبر من صفر",IF(H55&gt;=C55,"سعر العرض = السعر أو أعلى",IF(AND(J55&lt;&gt;"",N(J55)&lt;0,M55&lt;&gt;"نعم"),"تحت التكلفة",IF($B$4="","حط نهاية العرض فوق",IF(AND($B$2&lt;&gt;"",$B$4&lt;$B$2),"النهاية قبل البداية",IF($B$4&lt;TODAY(),"تاريخ النهاية راح",IF(D55="","تمام، بس بدون تكلفة (ما نقدر نحسب ربحك)",IF(N(J55)&lt;0,"تحت التكلفة، وانت قاصد",IF(K55&lt;$B$7,"تمام، بس هامشك أقل من حدّك","جاهز")))))))))))))))</f>
        <v/>
      </c>
      <c r="O55" s="19" t="b">
        <f>AND(N55&lt;&gt;"",ISNA(MATCH(N55,{"رقم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
      <c r="A56" s="13"/>
      <c r="B56" s="14"/>
      <c r="C56" s="15"/>
      <c r="D56" s="15"/>
      <c r="E56" s="15"/>
      <c r="F56" s="16"/>
      <c r="G56" s="15"/>
      <c r="H56" s="17" t="str">
        <f>IF(OR(C56="",AND(F56="",G56="")),"",IF(G56&lt;&gt;"",ROUND(G56,2),IF($B$8="ريال كامل",ROUNDDOWN(C56*(1-IF(F56&gt;1,F56/100,F56)),0),IF($B$8="ينتهي بـ ٩",ROUND((C56*(1-IF(F56&gt;1,F56/100,F56))+1)/10,0)*10-1,ROUND(C56*(1-IF(F56&gt;1,F56/100,F56)),2)))))</f>
        <v/>
      </c>
      <c r="I56" s="17" t="str">
        <f>IF(OR(C56="",D56=""),"",ROUND(C56/IF($B$5="نعم",1+$B$6,1)-D56-N(E56),2))</f>
        <v/>
      </c>
      <c r="J56" s="17" t="str">
        <f>IF(OR(H56="",D56=""),"",ROUND(H56/IF($B$5="نعم",1+$B$6,1)-D56-N(E56),2))</f>
        <v/>
      </c>
      <c r="K56" s="18" t="str">
        <f>IF(OR(J56="",N(H56)&lt;=0),"",J56/(H56/IF($B$5="نعم",1+$B$6,1)))</f>
        <v/>
      </c>
      <c r="L56" s="18" t="str">
        <f>IF(OR(I56="",J56="",N(I56)&lt;=0),"",1-J56/I56)</f>
        <v/>
      </c>
      <c r="M56" s="14"/>
      <c r="N56" s="19" t="str">
        <f>IF(AND(A56="",C56=""),"",IF(A56="","رقم المنتج ناقص",IF(AND($B$9="سلة",ISERROR(VALUE(A56))),"رقم المنتج: أرقام إنجليزية بس",IF(COUNTIF($A$11:$A$1010,A56)&gt;1,"رقم المنتج مكرر",IF(C56="","السعر الحالي ناقص",IF(H56="","حط نسبة خصم أو سعر عرض",IF(H56&lt;=0,"سعر العرض لازم يكون أكبر من صفر",IF(H56&gt;=C56,"سعر العرض = السعر أو أعلى",IF(AND(J56&lt;&gt;"",N(J56)&lt;0,M56&lt;&gt;"نعم"),"تحت التكلفة",IF($B$4="","حط نهاية العرض فوق",IF(AND($B$2&lt;&gt;"",$B$4&lt;$B$2),"النهاية قبل البداية",IF($B$4&lt;TODAY(),"تاريخ النهاية راح",IF(D56="","تمام، بس بدون تكلفة (ما نقدر نحسب ربحك)",IF(N(J56)&lt;0,"تحت التكلفة، وانت قاصد",IF(K56&lt;$B$7,"تمام، بس هامشك أقل من حدّك","جاهز")))))))))))))))</f>
        <v/>
      </c>
      <c r="O56" s="19" t="b">
        <f>AND(N56&lt;&gt;"",ISNA(MATCH(N56,{"رقم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
      <c r="A57" s="13"/>
      <c r="B57" s="14"/>
      <c r="C57" s="15"/>
      <c r="D57" s="15"/>
      <c r="E57" s="15"/>
      <c r="F57" s="16"/>
      <c r="G57" s="15"/>
      <c r="H57" s="17" t="str">
        <f>IF(OR(C57="",AND(F57="",G57="")),"",IF(G57&lt;&gt;"",ROUND(G57,2),IF($B$8="ريال كامل",ROUNDDOWN(C57*(1-IF(F57&gt;1,F57/100,F57)),0),IF($B$8="ينتهي بـ ٩",ROUND((C57*(1-IF(F57&gt;1,F57/100,F57))+1)/10,0)*10-1,ROUND(C57*(1-IF(F57&gt;1,F57/100,F57)),2)))))</f>
        <v/>
      </c>
      <c r="I57" s="17" t="str">
        <f>IF(OR(C57="",D57=""),"",ROUND(C57/IF($B$5="نعم",1+$B$6,1)-D57-N(E57),2))</f>
        <v/>
      </c>
      <c r="J57" s="17" t="str">
        <f>IF(OR(H57="",D57=""),"",ROUND(H57/IF($B$5="نعم",1+$B$6,1)-D57-N(E57),2))</f>
        <v/>
      </c>
      <c r="K57" s="18" t="str">
        <f>IF(OR(J57="",N(H57)&lt;=0),"",J57/(H57/IF($B$5="نعم",1+$B$6,1)))</f>
        <v/>
      </c>
      <c r="L57" s="18" t="str">
        <f>IF(OR(I57="",J57="",N(I57)&lt;=0),"",1-J57/I57)</f>
        <v/>
      </c>
      <c r="M57" s="14"/>
      <c r="N57" s="19" t="str">
        <f>IF(AND(A57="",C57=""),"",IF(A57="","رقم المنتج ناقص",IF(AND($B$9="سلة",ISERROR(VALUE(A57))),"رقم المنتج: أرقام إنجليزية بس",IF(COUNTIF($A$11:$A$1010,A57)&gt;1,"رقم المنتج مكرر",IF(C57="","السعر الحالي ناقص",IF(H57="","حط نسبة خصم أو سعر عرض",IF(H57&lt;=0,"سعر العرض لازم يكون أكبر من صفر",IF(H57&gt;=C57,"سعر العرض = السعر أو أعلى",IF(AND(J57&lt;&gt;"",N(J57)&lt;0,M57&lt;&gt;"نعم"),"تحت التكلفة",IF($B$4="","حط نهاية العرض فوق",IF(AND($B$2&lt;&gt;"",$B$4&lt;$B$2),"النهاية قبل البداية",IF($B$4&lt;TODAY(),"تاريخ النهاية راح",IF(D57="","تمام، بس بدون تكلفة (ما نقدر نحسب ربحك)",IF(N(J57)&lt;0,"تحت التكلفة، وانت قاصد",IF(K57&lt;$B$7,"تمام، بس هامشك أقل من حدّك","جاهز")))))))))))))))</f>
        <v/>
      </c>
      <c r="O57" s="19" t="b">
        <f>AND(N57&lt;&gt;"",ISNA(MATCH(N57,{"رقم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
      <c r="A58" s="13"/>
      <c r="B58" s="14"/>
      <c r="C58" s="15"/>
      <c r="D58" s="15"/>
      <c r="E58" s="15"/>
      <c r="F58" s="16"/>
      <c r="G58" s="15"/>
      <c r="H58" s="17" t="str">
        <f>IF(OR(C58="",AND(F58="",G58="")),"",IF(G58&lt;&gt;"",ROUND(G58,2),IF($B$8="ريال كامل",ROUNDDOWN(C58*(1-IF(F58&gt;1,F58/100,F58)),0),IF($B$8="ينتهي بـ ٩",ROUND((C58*(1-IF(F58&gt;1,F58/100,F58))+1)/10,0)*10-1,ROUND(C58*(1-IF(F58&gt;1,F58/100,F58)),2)))))</f>
        <v/>
      </c>
      <c r="I58" s="17" t="str">
        <f>IF(OR(C58="",D58=""),"",ROUND(C58/IF($B$5="نعم",1+$B$6,1)-D58-N(E58),2))</f>
        <v/>
      </c>
      <c r="J58" s="17" t="str">
        <f>IF(OR(H58="",D58=""),"",ROUND(H58/IF($B$5="نعم",1+$B$6,1)-D58-N(E58),2))</f>
        <v/>
      </c>
      <c r="K58" s="18" t="str">
        <f>IF(OR(J58="",N(H58)&lt;=0),"",J58/(H58/IF($B$5="نعم",1+$B$6,1)))</f>
        <v/>
      </c>
      <c r="L58" s="18" t="str">
        <f>IF(OR(I58="",J58="",N(I58)&lt;=0),"",1-J58/I58)</f>
        <v/>
      </c>
      <c r="M58" s="14"/>
      <c r="N58" s="19" t="str">
        <f>IF(AND(A58="",C58=""),"",IF(A58="","رقم المنتج ناقص",IF(AND($B$9="سلة",ISERROR(VALUE(A58))),"رقم المنتج: أرقام إنجليزية بس",IF(COUNTIF($A$11:$A$1010,A58)&gt;1,"رقم المنتج مكرر",IF(C58="","السعر الحالي ناقص",IF(H58="","حط نسبة خصم أو سعر عرض",IF(H58&lt;=0,"سعر العرض لازم يكون أكبر من صفر",IF(H58&gt;=C58,"سعر العرض = السعر أو أعلى",IF(AND(J58&lt;&gt;"",N(J58)&lt;0,M58&lt;&gt;"نعم"),"تحت التكلفة",IF($B$4="","حط نهاية العرض فوق",IF(AND($B$2&lt;&gt;"",$B$4&lt;$B$2),"النهاية قبل البداية",IF($B$4&lt;TODAY(),"تاريخ النهاية راح",IF(D58="","تمام، بس بدون تكلفة (ما نقدر نحسب ربحك)",IF(N(J58)&lt;0,"تحت التكلفة، وانت قاصد",IF(K58&lt;$B$7,"تمام، بس هامشك أقل من حدّك","جاهز")))))))))))))))</f>
        <v/>
      </c>
      <c r="O58" s="19" t="b">
        <f>AND(N58&lt;&gt;"",ISNA(MATCH(N58,{"رقم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
      <c r="A59" s="13"/>
      <c r="B59" s="14"/>
      <c r="C59" s="15"/>
      <c r="D59" s="15"/>
      <c r="E59" s="15"/>
      <c r="F59" s="16"/>
      <c r="G59" s="15"/>
      <c r="H59" s="17" t="str">
        <f>IF(OR(C59="",AND(F59="",G59="")),"",IF(G59&lt;&gt;"",ROUND(G59,2),IF($B$8="ريال كامل",ROUNDDOWN(C59*(1-IF(F59&gt;1,F59/100,F59)),0),IF($B$8="ينتهي بـ ٩",ROUND((C59*(1-IF(F59&gt;1,F59/100,F59))+1)/10,0)*10-1,ROUND(C59*(1-IF(F59&gt;1,F59/100,F59)),2)))))</f>
        <v/>
      </c>
      <c r="I59" s="17" t="str">
        <f>IF(OR(C59="",D59=""),"",ROUND(C59/IF($B$5="نعم",1+$B$6,1)-D59-N(E59),2))</f>
        <v/>
      </c>
      <c r="J59" s="17" t="str">
        <f>IF(OR(H59="",D59=""),"",ROUND(H59/IF($B$5="نعم",1+$B$6,1)-D59-N(E59),2))</f>
        <v/>
      </c>
      <c r="K59" s="18" t="str">
        <f>IF(OR(J59="",N(H59)&lt;=0),"",J59/(H59/IF($B$5="نعم",1+$B$6,1)))</f>
        <v/>
      </c>
      <c r="L59" s="18" t="str">
        <f>IF(OR(I59="",J59="",N(I59)&lt;=0),"",1-J59/I59)</f>
        <v/>
      </c>
      <c r="M59" s="14"/>
      <c r="N59" s="19" t="str">
        <f>IF(AND(A59="",C59=""),"",IF(A59="","رقم المنتج ناقص",IF(AND($B$9="سلة",ISERROR(VALUE(A59))),"رقم المنتج: أرقام إنجليزية بس",IF(COUNTIF($A$11:$A$1010,A59)&gt;1,"رقم المنتج مكرر",IF(C59="","السعر الحالي ناقص",IF(H59="","حط نسبة خصم أو سعر عرض",IF(H59&lt;=0,"سعر العرض لازم يكون أكبر من صفر",IF(H59&gt;=C59,"سعر العرض = السعر أو أعلى",IF(AND(J59&lt;&gt;"",N(J59)&lt;0,M59&lt;&gt;"نعم"),"تحت التكلفة",IF($B$4="","حط نهاية العرض فوق",IF(AND($B$2&lt;&gt;"",$B$4&lt;$B$2),"النهاية قبل البداية",IF($B$4&lt;TODAY(),"تاريخ النهاية راح",IF(D59="","تمام، بس بدون تكلفة (ما نقدر نحسب ربحك)",IF(N(J59)&lt;0,"تحت التكلفة، وانت قاصد",IF(K59&lt;$B$7,"تمام، بس هامشك أقل من حدّك","جاهز")))))))))))))))</f>
        <v/>
      </c>
      <c r="O59" s="19" t="b">
        <f>AND(N59&lt;&gt;"",ISNA(MATCH(N59,{"رقم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
      <c r="A60" s="13"/>
      <c r="B60" s="14"/>
      <c r="C60" s="15"/>
      <c r="D60" s="15"/>
      <c r="E60" s="15"/>
      <c r="F60" s="16"/>
      <c r="G60" s="15"/>
      <c r="H60" s="17" t="str">
        <f>IF(OR(C60="",AND(F60="",G60="")),"",IF(G60&lt;&gt;"",ROUND(G60,2),IF($B$8="ريال كامل",ROUNDDOWN(C60*(1-IF(F60&gt;1,F60/100,F60)),0),IF($B$8="ينتهي بـ ٩",ROUND((C60*(1-IF(F60&gt;1,F60/100,F60))+1)/10,0)*10-1,ROUND(C60*(1-IF(F60&gt;1,F60/100,F60)),2)))))</f>
        <v/>
      </c>
      <c r="I60" s="17" t="str">
        <f>IF(OR(C60="",D60=""),"",ROUND(C60/IF($B$5="نعم",1+$B$6,1)-D60-N(E60),2))</f>
        <v/>
      </c>
      <c r="J60" s="17" t="str">
        <f>IF(OR(H60="",D60=""),"",ROUND(H60/IF($B$5="نعم",1+$B$6,1)-D60-N(E60),2))</f>
        <v/>
      </c>
      <c r="K60" s="18" t="str">
        <f>IF(OR(J60="",N(H60)&lt;=0),"",J60/(H60/IF($B$5="نعم",1+$B$6,1)))</f>
        <v/>
      </c>
      <c r="L60" s="18" t="str">
        <f>IF(OR(I60="",J60="",N(I60)&lt;=0),"",1-J60/I60)</f>
        <v/>
      </c>
      <c r="M60" s="14"/>
      <c r="N60" s="19" t="str">
        <f>IF(AND(A60="",C60=""),"",IF(A60="","رقم المنتج ناقص",IF(AND($B$9="سلة",ISERROR(VALUE(A60))),"رقم المنتج: أرقام إنجليزية بس",IF(COUNTIF($A$11:$A$1010,A60)&gt;1,"رقم المنتج مكرر",IF(C60="","السعر الحالي ناقص",IF(H60="","حط نسبة خصم أو سعر عرض",IF(H60&lt;=0,"سعر العرض لازم يكون أكبر من صفر",IF(H60&gt;=C60,"سعر العرض = السعر أو أعلى",IF(AND(J60&lt;&gt;"",N(J60)&lt;0,M60&lt;&gt;"نعم"),"تحت التكلفة",IF($B$4="","حط نهاية العرض فوق",IF(AND($B$2&lt;&gt;"",$B$4&lt;$B$2),"النهاية قبل البداية",IF($B$4&lt;TODAY(),"تاريخ النهاية راح",IF(D60="","تمام، بس بدون تكلفة (ما نقدر نحسب ربحك)",IF(N(J60)&lt;0,"تحت التكلفة، وانت قاصد",IF(K60&lt;$B$7,"تمام، بس هامشك أقل من حدّك","جاهز")))))))))))))))</f>
        <v/>
      </c>
      <c r="O60" s="19" t="b">
        <f>AND(N60&lt;&gt;"",ISNA(MATCH(N60,{"رقم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
      <c r="A61" s="13"/>
      <c r="B61" s="14"/>
      <c r="C61" s="15"/>
      <c r="D61" s="15"/>
      <c r="E61" s="15"/>
      <c r="F61" s="16"/>
      <c r="G61" s="15"/>
      <c r="H61" s="17" t="str">
        <f>IF(OR(C61="",AND(F61="",G61="")),"",IF(G61&lt;&gt;"",ROUND(G61,2),IF($B$8="ريال كامل",ROUNDDOWN(C61*(1-IF(F61&gt;1,F61/100,F61)),0),IF($B$8="ينتهي بـ ٩",ROUND((C61*(1-IF(F61&gt;1,F61/100,F61))+1)/10,0)*10-1,ROUND(C61*(1-IF(F61&gt;1,F61/100,F61)),2)))))</f>
        <v/>
      </c>
      <c r="I61" s="17" t="str">
        <f>IF(OR(C61="",D61=""),"",ROUND(C61/IF($B$5="نعم",1+$B$6,1)-D61-N(E61),2))</f>
        <v/>
      </c>
      <c r="J61" s="17" t="str">
        <f>IF(OR(H61="",D61=""),"",ROUND(H61/IF($B$5="نعم",1+$B$6,1)-D61-N(E61),2))</f>
        <v/>
      </c>
      <c r="K61" s="18" t="str">
        <f>IF(OR(J61="",N(H61)&lt;=0),"",J61/(H61/IF($B$5="نعم",1+$B$6,1)))</f>
        <v/>
      </c>
      <c r="L61" s="18" t="str">
        <f>IF(OR(I61="",J61="",N(I61)&lt;=0),"",1-J61/I61)</f>
        <v/>
      </c>
      <c r="M61" s="14"/>
      <c r="N61" s="19" t="str">
        <f>IF(AND(A61="",C61=""),"",IF(A61="","رقم المنتج ناقص",IF(AND($B$9="سلة",ISERROR(VALUE(A61))),"رقم المنتج: أرقام إنجليزية بس",IF(COUNTIF($A$11:$A$1010,A61)&gt;1,"رقم المنتج مكرر",IF(C61="","السعر الحالي ناقص",IF(H61="","حط نسبة خصم أو سعر عرض",IF(H61&lt;=0,"سعر العرض لازم يكون أكبر من صفر",IF(H61&gt;=C61,"سعر العرض = السعر أو أعلى",IF(AND(J61&lt;&gt;"",N(J61)&lt;0,M61&lt;&gt;"نعم"),"تحت التكلفة",IF($B$4="","حط نهاية العرض فوق",IF(AND($B$2&lt;&gt;"",$B$4&lt;$B$2),"النهاية قبل البداية",IF($B$4&lt;TODAY(),"تاريخ النهاية راح",IF(D61="","تمام، بس بدون تكلفة (ما نقدر نحسب ربحك)",IF(N(J61)&lt;0,"تحت التكلفة، وانت قاصد",IF(K61&lt;$B$7,"تمام، بس هامشك أقل من حدّك","جاهز")))))))))))))))</f>
        <v/>
      </c>
      <c r="O61" s="19" t="b">
        <f>AND(N61&lt;&gt;"",ISNA(MATCH(N61,{"رقم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
      <c r="A62" s="13"/>
      <c r="B62" s="14"/>
      <c r="C62" s="15"/>
      <c r="D62" s="15"/>
      <c r="E62" s="15"/>
      <c r="F62" s="16"/>
      <c r="G62" s="15"/>
      <c r="H62" s="17" t="str">
        <f>IF(OR(C62="",AND(F62="",G62="")),"",IF(G62&lt;&gt;"",ROUND(G62,2),IF($B$8="ريال كامل",ROUNDDOWN(C62*(1-IF(F62&gt;1,F62/100,F62)),0),IF($B$8="ينتهي بـ ٩",ROUND((C62*(1-IF(F62&gt;1,F62/100,F62))+1)/10,0)*10-1,ROUND(C62*(1-IF(F62&gt;1,F62/100,F62)),2)))))</f>
        <v/>
      </c>
      <c r="I62" s="17" t="str">
        <f>IF(OR(C62="",D62=""),"",ROUND(C62/IF($B$5="نعم",1+$B$6,1)-D62-N(E62),2))</f>
        <v/>
      </c>
      <c r="J62" s="17" t="str">
        <f>IF(OR(H62="",D62=""),"",ROUND(H62/IF($B$5="نعم",1+$B$6,1)-D62-N(E62),2))</f>
        <v/>
      </c>
      <c r="K62" s="18" t="str">
        <f>IF(OR(J62="",N(H62)&lt;=0),"",J62/(H62/IF($B$5="نعم",1+$B$6,1)))</f>
        <v/>
      </c>
      <c r="L62" s="18" t="str">
        <f>IF(OR(I62="",J62="",N(I62)&lt;=0),"",1-J62/I62)</f>
        <v/>
      </c>
      <c r="M62" s="14"/>
      <c r="N62" s="19" t="str">
        <f>IF(AND(A62="",C62=""),"",IF(A62="","رقم المنتج ناقص",IF(AND($B$9="سلة",ISERROR(VALUE(A62))),"رقم المنتج: أرقام إنجليزية بس",IF(COUNTIF($A$11:$A$1010,A62)&gt;1,"رقم المنتج مكرر",IF(C62="","السعر الحالي ناقص",IF(H62="","حط نسبة خصم أو سعر عرض",IF(H62&lt;=0,"سعر العرض لازم يكون أكبر من صفر",IF(H62&gt;=C62,"سعر العرض = السعر أو أعلى",IF(AND(J62&lt;&gt;"",N(J62)&lt;0,M62&lt;&gt;"نعم"),"تحت التكلفة",IF($B$4="","حط نهاية العرض فوق",IF(AND($B$2&lt;&gt;"",$B$4&lt;$B$2),"النهاية قبل البداية",IF($B$4&lt;TODAY(),"تاريخ النهاية راح",IF(D62="","تمام، بس بدون تكلفة (ما نقدر نحسب ربحك)",IF(N(J62)&lt;0,"تحت التكلفة، وانت قاصد",IF(K62&lt;$B$7,"تمام، بس هامشك أقل من حدّك","جاهز")))))))))))))))</f>
        <v/>
      </c>
      <c r="O62" s="19" t="b">
        <f>AND(N62&lt;&gt;"",ISNA(MATCH(N62,{"رقم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
      <c r="A63" s="13"/>
      <c r="B63" s="14"/>
      <c r="C63" s="15"/>
      <c r="D63" s="15"/>
      <c r="E63" s="15"/>
      <c r="F63" s="16"/>
      <c r="G63" s="15"/>
      <c r="H63" s="17" t="str">
        <f>IF(OR(C63="",AND(F63="",G63="")),"",IF(G63&lt;&gt;"",ROUND(G63,2),IF($B$8="ريال كامل",ROUNDDOWN(C63*(1-IF(F63&gt;1,F63/100,F63)),0),IF($B$8="ينتهي بـ ٩",ROUND((C63*(1-IF(F63&gt;1,F63/100,F63))+1)/10,0)*10-1,ROUND(C63*(1-IF(F63&gt;1,F63/100,F63)),2)))))</f>
        <v/>
      </c>
      <c r="I63" s="17" t="str">
        <f>IF(OR(C63="",D63=""),"",ROUND(C63/IF($B$5="نعم",1+$B$6,1)-D63-N(E63),2))</f>
        <v/>
      </c>
      <c r="J63" s="17" t="str">
        <f>IF(OR(H63="",D63=""),"",ROUND(H63/IF($B$5="نعم",1+$B$6,1)-D63-N(E63),2))</f>
        <v/>
      </c>
      <c r="K63" s="18" t="str">
        <f>IF(OR(J63="",N(H63)&lt;=0),"",J63/(H63/IF($B$5="نعم",1+$B$6,1)))</f>
        <v/>
      </c>
      <c r="L63" s="18" t="str">
        <f>IF(OR(I63="",J63="",N(I63)&lt;=0),"",1-J63/I63)</f>
        <v/>
      </c>
      <c r="M63" s="14"/>
      <c r="N63" s="19" t="str">
        <f>IF(AND(A63="",C63=""),"",IF(A63="","رقم المنتج ناقص",IF(AND($B$9="سلة",ISERROR(VALUE(A63))),"رقم المنتج: أرقام إنجليزية بس",IF(COUNTIF($A$11:$A$1010,A63)&gt;1,"رقم المنتج مكرر",IF(C63="","السعر الحالي ناقص",IF(H63="","حط نسبة خصم أو سعر عرض",IF(H63&lt;=0,"سعر العرض لازم يكون أكبر من صفر",IF(H63&gt;=C63,"سعر العرض = السعر أو أعلى",IF(AND(J63&lt;&gt;"",N(J63)&lt;0,M63&lt;&gt;"نعم"),"تحت التكلفة",IF($B$4="","حط نهاية العرض فوق",IF(AND($B$2&lt;&gt;"",$B$4&lt;$B$2),"النهاية قبل البداية",IF($B$4&lt;TODAY(),"تاريخ النهاية راح",IF(D63="","تمام، بس بدون تكلفة (ما نقدر نحسب ربحك)",IF(N(J63)&lt;0,"تحت التكلفة، وانت قاصد",IF(K63&lt;$B$7,"تمام، بس هامشك أقل من حدّك","جاهز")))))))))))))))</f>
        <v/>
      </c>
      <c r="O63" s="19" t="b">
        <f>AND(N63&lt;&gt;"",ISNA(MATCH(N63,{"رقم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
      <c r="A64" s="13"/>
      <c r="B64" s="14"/>
      <c r="C64" s="15"/>
      <c r="D64" s="15"/>
      <c r="E64" s="15"/>
      <c r="F64" s="16"/>
      <c r="G64" s="15"/>
      <c r="H64" s="17" t="str">
        <f>IF(OR(C64="",AND(F64="",G64="")),"",IF(G64&lt;&gt;"",ROUND(G64,2),IF($B$8="ريال كامل",ROUNDDOWN(C64*(1-IF(F64&gt;1,F64/100,F64)),0),IF($B$8="ينتهي بـ ٩",ROUND((C64*(1-IF(F64&gt;1,F64/100,F64))+1)/10,0)*10-1,ROUND(C64*(1-IF(F64&gt;1,F64/100,F64)),2)))))</f>
        <v/>
      </c>
      <c r="I64" s="17" t="str">
        <f>IF(OR(C64="",D64=""),"",ROUND(C64/IF($B$5="نعم",1+$B$6,1)-D64-N(E64),2))</f>
        <v/>
      </c>
      <c r="J64" s="17" t="str">
        <f>IF(OR(H64="",D64=""),"",ROUND(H64/IF($B$5="نعم",1+$B$6,1)-D64-N(E64),2))</f>
        <v/>
      </c>
      <c r="K64" s="18" t="str">
        <f>IF(OR(J64="",N(H64)&lt;=0),"",J64/(H64/IF($B$5="نعم",1+$B$6,1)))</f>
        <v/>
      </c>
      <c r="L64" s="18" t="str">
        <f>IF(OR(I64="",J64="",N(I64)&lt;=0),"",1-J64/I64)</f>
        <v/>
      </c>
      <c r="M64" s="14"/>
      <c r="N64" s="19" t="str">
        <f>IF(AND(A64="",C64=""),"",IF(A64="","رقم المنتج ناقص",IF(AND($B$9="سلة",ISERROR(VALUE(A64))),"رقم المنتج: أرقام إنجليزية بس",IF(COUNTIF($A$11:$A$1010,A64)&gt;1,"رقم المنتج مكرر",IF(C64="","السعر الحالي ناقص",IF(H64="","حط نسبة خصم أو سعر عرض",IF(H64&lt;=0,"سعر العرض لازم يكون أكبر من صفر",IF(H64&gt;=C64,"سعر العرض = السعر أو أعلى",IF(AND(J64&lt;&gt;"",N(J64)&lt;0,M64&lt;&gt;"نعم"),"تحت التكلفة",IF($B$4="","حط نهاية العرض فوق",IF(AND($B$2&lt;&gt;"",$B$4&lt;$B$2),"النهاية قبل البداية",IF($B$4&lt;TODAY(),"تاريخ النهاية راح",IF(D64="","تمام، بس بدون تكلفة (ما نقدر نحسب ربحك)",IF(N(J64)&lt;0,"تحت التكلفة، وانت قاصد",IF(K64&lt;$B$7,"تمام، بس هامشك أقل من حدّك","جاهز")))))))))))))))</f>
        <v/>
      </c>
      <c r="O64" s="19" t="b">
        <f>AND(N64&lt;&gt;"",ISNA(MATCH(N64,{"رقم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
      <c r="A65" s="13"/>
      <c r="B65" s="14"/>
      <c r="C65" s="15"/>
      <c r="D65" s="15"/>
      <c r="E65" s="15"/>
      <c r="F65" s="16"/>
      <c r="G65" s="15"/>
      <c r="H65" s="17" t="str">
        <f>IF(OR(C65="",AND(F65="",G65="")),"",IF(G65&lt;&gt;"",ROUND(G65,2),IF($B$8="ريال كامل",ROUNDDOWN(C65*(1-IF(F65&gt;1,F65/100,F65)),0),IF($B$8="ينتهي بـ ٩",ROUND((C65*(1-IF(F65&gt;1,F65/100,F65))+1)/10,0)*10-1,ROUND(C65*(1-IF(F65&gt;1,F65/100,F65)),2)))))</f>
        <v/>
      </c>
      <c r="I65" s="17" t="str">
        <f>IF(OR(C65="",D65=""),"",ROUND(C65/IF($B$5="نعم",1+$B$6,1)-D65-N(E65),2))</f>
        <v/>
      </c>
      <c r="J65" s="17" t="str">
        <f>IF(OR(H65="",D65=""),"",ROUND(H65/IF($B$5="نعم",1+$B$6,1)-D65-N(E65),2))</f>
        <v/>
      </c>
      <c r="K65" s="18" t="str">
        <f>IF(OR(J65="",N(H65)&lt;=0),"",J65/(H65/IF($B$5="نعم",1+$B$6,1)))</f>
        <v/>
      </c>
      <c r="L65" s="18" t="str">
        <f>IF(OR(I65="",J65="",N(I65)&lt;=0),"",1-J65/I65)</f>
        <v/>
      </c>
      <c r="M65" s="14"/>
      <c r="N65" s="19" t="str">
        <f>IF(AND(A65="",C65=""),"",IF(A65="","رقم المنتج ناقص",IF(AND($B$9="سلة",ISERROR(VALUE(A65))),"رقم المنتج: أرقام إنجليزية بس",IF(COUNTIF($A$11:$A$1010,A65)&gt;1,"رقم المنتج مكرر",IF(C65="","السعر الحالي ناقص",IF(H65="","حط نسبة خصم أو سعر عرض",IF(H65&lt;=0,"سعر العرض لازم يكون أكبر من صفر",IF(H65&gt;=C65,"سعر العرض = السعر أو أعلى",IF(AND(J65&lt;&gt;"",N(J65)&lt;0,M65&lt;&gt;"نعم"),"تحت التكلفة",IF($B$4="","حط نهاية العرض فوق",IF(AND($B$2&lt;&gt;"",$B$4&lt;$B$2),"النهاية قبل البداية",IF($B$4&lt;TODAY(),"تاريخ النهاية راح",IF(D65="","تمام، بس بدون تكلفة (ما نقدر نحسب ربحك)",IF(N(J65)&lt;0,"تحت التكلفة، وانت قاصد",IF(K65&lt;$B$7,"تمام، بس هامشك أقل من حدّك","جاهز")))))))))))))))</f>
        <v/>
      </c>
      <c r="O65" s="19" t="b">
        <f>AND(N65&lt;&gt;"",ISNA(MATCH(N65,{"رقم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
      <c r="A66" s="13"/>
      <c r="B66" s="14"/>
      <c r="C66" s="15"/>
      <c r="D66" s="15"/>
      <c r="E66" s="15"/>
      <c r="F66" s="16"/>
      <c r="G66" s="15"/>
      <c r="H66" s="17" t="str">
        <f>IF(OR(C66="",AND(F66="",G66="")),"",IF(G66&lt;&gt;"",ROUND(G66,2),IF($B$8="ريال كامل",ROUNDDOWN(C66*(1-IF(F66&gt;1,F66/100,F66)),0),IF($B$8="ينتهي بـ ٩",ROUND((C66*(1-IF(F66&gt;1,F66/100,F66))+1)/10,0)*10-1,ROUND(C66*(1-IF(F66&gt;1,F66/100,F66)),2)))))</f>
        <v/>
      </c>
      <c r="I66" s="17" t="str">
        <f>IF(OR(C66="",D66=""),"",ROUND(C66/IF($B$5="نعم",1+$B$6,1)-D66-N(E66),2))</f>
        <v/>
      </c>
      <c r="J66" s="17" t="str">
        <f>IF(OR(H66="",D66=""),"",ROUND(H66/IF($B$5="نعم",1+$B$6,1)-D66-N(E66),2))</f>
        <v/>
      </c>
      <c r="K66" s="18" t="str">
        <f>IF(OR(J66="",N(H66)&lt;=0),"",J66/(H66/IF($B$5="نعم",1+$B$6,1)))</f>
        <v/>
      </c>
      <c r="L66" s="18" t="str">
        <f>IF(OR(I66="",J66="",N(I66)&lt;=0),"",1-J66/I66)</f>
        <v/>
      </c>
      <c r="M66" s="14"/>
      <c r="N66" s="19" t="str">
        <f>IF(AND(A66="",C66=""),"",IF(A66="","رقم المنتج ناقص",IF(AND($B$9="سلة",ISERROR(VALUE(A66))),"رقم المنتج: أرقام إنجليزية بس",IF(COUNTIF($A$11:$A$1010,A66)&gt;1,"رقم المنتج مكرر",IF(C66="","السعر الحالي ناقص",IF(H66="","حط نسبة خصم أو سعر عرض",IF(H66&lt;=0,"سعر العرض لازم يكون أكبر من صفر",IF(H66&gt;=C66,"سعر العرض = السعر أو أعلى",IF(AND(J66&lt;&gt;"",N(J66)&lt;0,M66&lt;&gt;"نعم"),"تحت التكلفة",IF($B$4="","حط نهاية العرض فوق",IF(AND($B$2&lt;&gt;"",$B$4&lt;$B$2),"النهاية قبل البداية",IF($B$4&lt;TODAY(),"تاريخ النهاية راح",IF(D66="","تمام، بس بدون تكلفة (ما نقدر نحسب ربحك)",IF(N(J66)&lt;0,"تحت التكلفة، وانت قاصد",IF(K66&lt;$B$7,"تمام، بس هامشك أقل من حدّك","جاهز")))))))))))))))</f>
        <v/>
      </c>
      <c r="O66" s="19" t="b">
        <f>AND(N66&lt;&gt;"",ISNA(MATCH(N66,{"رقم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
      <c r="A67" s="13"/>
      <c r="B67" s="14"/>
      <c r="C67" s="15"/>
      <c r="D67" s="15"/>
      <c r="E67" s="15"/>
      <c r="F67" s="16"/>
      <c r="G67" s="15"/>
      <c r="H67" s="17" t="str">
        <f>IF(OR(C67="",AND(F67="",G67="")),"",IF(G67&lt;&gt;"",ROUND(G67,2),IF($B$8="ريال كامل",ROUNDDOWN(C67*(1-IF(F67&gt;1,F67/100,F67)),0),IF($B$8="ينتهي بـ ٩",ROUND((C67*(1-IF(F67&gt;1,F67/100,F67))+1)/10,0)*10-1,ROUND(C67*(1-IF(F67&gt;1,F67/100,F67)),2)))))</f>
        <v/>
      </c>
      <c r="I67" s="17" t="str">
        <f>IF(OR(C67="",D67=""),"",ROUND(C67/IF($B$5="نعم",1+$B$6,1)-D67-N(E67),2))</f>
        <v/>
      </c>
      <c r="J67" s="17" t="str">
        <f>IF(OR(H67="",D67=""),"",ROUND(H67/IF($B$5="نعم",1+$B$6,1)-D67-N(E67),2))</f>
        <v/>
      </c>
      <c r="K67" s="18" t="str">
        <f>IF(OR(J67="",N(H67)&lt;=0),"",J67/(H67/IF($B$5="نعم",1+$B$6,1)))</f>
        <v/>
      </c>
      <c r="L67" s="18" t="str">
        <f>IF(OR(I67="",J67="",N(I67)&lt;=0),"",1-J67/I67)</f>
        <v/>
      </c>
      <c r="M67" s="14"/>
      <c r="N67" s="19" t="str">
        <f>IF(AND(A67="",C67=""),"",IF(A67="","رقم المنتج ناقص",IF(AND($B$9="سلة",ISERROR(VALUE(A67))),"رقم المنتج: أرقام إنجليزية بس",IF(COUNTIF($A$11:$A$1010,A67)&gt;1,"رقم المنتج مكرر",IF(C67="","السعر الحالي ناقص",IF(H67="","حط نسبة خصم أو سعر عرض",IF(H67&lt;=0,"سعر العرض لازم يكون أكبر من صفر",IF(H67&gt;=C67,"سعر العرض = السعر أو أعلى",IF(AND(J67&lt;&gt;"",N(J67)&lt;0,M67&lt;&gt;"نعم"),"تحت التكلفة",IF($B$4="","حط نهاية العرض فوق",IF(AND($B$2&lt;&gt;"",$B$4&lt;$B$2),"النهاية قبل البداية",IF($B$4&lt;TODAY(),"تاريخ النهاية راح",IF(D67="","تمام، بس بدون تكلفة (ما نقدر نحسب ربحك)",IF(N(J67)&lt;0,"تحت التكلفة، وانت قاصد",IF(K67&lt;$B$7,"تمام، بس هامشك أقل من حدّك","جاهز")))))))))))))))</f>
        <v/>
      </c>
      <c r="O67" s="19" t="b">
        <f>AND(N67&lt;&gt;"",ISNA(MATCH(N67,{"رقم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
      <c r="A68" s="13"/>
      <c r="B68" s="14"/>
      <c r="C68" s="15"/>
      <c r="D68" s="15"/>
      <c r="E68" s="15"/>
      <c r="F68" s="16"/>
      <c r="G68" s="15"/>
      <c r="H68" s="17" t="str">
        <f>IF(OR(C68="",AND(F68="",G68="")),"",IF(G68&lt;&gt;"",ROUND(G68,2),IF($B$8="ريال كامل",ROUNDDOWN(C68*(1-IF(F68&gt;1,F68/100,F68)),0),IF($B$8="ينتهي بـ ٩",ROUND((C68*(1-IF(F68&gt;1,F68/100,F68))+1)/10,0)*10-1,ROUND(C68*(1-IF(F68&gt;1,F68/100,F68)),2)))))</f>
        <v/>
      </c>
      <c r="I68" s="17" t="str">
        <f>IF(OR(C68="",D68=""),"",ROUND(C68/IF($B$5="نعم",1+$B$6,1)-D68-N(E68),2))</f>
        <v/>
      </c>
      <c r="J68" s="17" t="str">
        <f>IF(OR(H68="",D68=""),"",ROUND(H68/IF($B$5="نعم",1+$B$6,1)-D68-N(E68),2))</f>
        <v/>
      </c>
      <c r="K68" s="18" t="str">
        <f>IF(OR(J68="",N(H68)&lt;=0),"",J68/(H68/IF($B$5="نعم",1+$B$6,1)))</f>
        <v/>
      </c>
      <c r="L68" s="18" t="str">
        <f>IF(OR(I68="",J68="",N(I68)&lt;=0),"",1-J68/I68)</f>
        <v/>
      </c>
      <c r="M68" s="14"/>
      <c r="N68" s="19" t="str">
        <f>IF(AND(A68="",C68=""),"",IF(A68="","رقم المنتج ناقص",IF(AND($B$9="سلة",ISERROR(VALUE(A68))),"رقم المنتج: أرقام إنجليزية بس",IF(COUNTIF($A$11:$A$1010,A68)&gt;1,"رقم المنتج مكرر",IF(C68="","السعر الحالي ناقص",IF(H68="","حط نسبة خصم أو سعر عرض",IF(H68&lt;=0,"سعر العرض لازم يكون أكبر من صفر",IF(H68&gt;=C68,"سعر العرض = السعر أو أعلى",IF(AND(J68&lt;&gt;"",N(J68)&lt;0,M68&lt;&gt;"نعم"),"تحت التكلفة",IF($B$4="","حط نهاية العرض فوق",IF(AND($B$2&lt;&gt;"",$B$4&lt;$B$2),"النهاية قبل البداية",IF($B$4&lt;TODAY(),"تاريخ النهاية راح",IF(D68="","تمام، بس بدون تكلفة (ما نقدر نحسب ربحك)",IF(N(J68)&lt;0,"تحت التكلفة، وانت قاصد",IF(K68&lt;$B$7,"تمام، بس هامشك أقل من حدّك","جاهز")))))))))))))))</f>
        <v/>
      </c>
      <c r="O68" s="19" t="b">
        <f>AND(N68&lt;&gt;"",ISNA(MATCH(N68,{"رقم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
      <c r="A69" s="13"/>
      <c r="B69" s="14"/>
      <c r="C69" s="15"/>
      <c r="D69" s="15"/>
      <c r="E69" s="15"/>
      <c r="F69" s="16"/>
      <c r="G69" s="15"/>
      <c r="H69" s="17" t="str">
        <f>IF(OR(C69="",AND(F69="",G69="")),"",IF(G69&lt;&gt;"",ROUND(G69,2),IF($B$8="ريال كامل",ROUNDDOWN(C69*(1-IF(F69&gt;1,F69/100,F69)),0),IF($B$8="ينتهي بـ ٩",ROUND((C69*(1-IF(F69&gt;1,F69/100,F69))+1)/10,0)*10-1,ROUND(C69*(1-IF(F69&gt;1,F69/100,F69)),2)))))</f>
        <v/>
      </c>
      <c r="I69" s="17" t="str">
        <f>IF(OR(C69="",D69=""),"",ROUND(C69/IF($B$5="نعم",1+$B$6,1)-D69-N(E69),2))</f>
        <v/>
      </c>
      <c r="J69" s="17" t="str">
        <f>IF(OR(H69="",D69=""),"",ROUND(H69/IF($B$5="نعم",1+$B$6,1)-D69-N(E69),2))</f>
        <v/>
      </c>
      <c r="K69" s="18" t="str">
        <f>IF(OR(J69="",N(H69)&lt;=0),"",J69/(H69/IF($B$5="نعم",1+$B$6,1)))</f>
        <v/>
      </c>
      <c r="L69" s="18" t="str">
        <f>IF(OR(I69="",J69="",N(I69)&lt;=0),"",1-J69/I69)</f>
        <v/>
      </c>
      <c r="M69" s="14"/>
      <c r="N69" s="19" t="str">
        <f>IF(AND(A69="",C69=""),"",IF(A69="","رقم المنتج ناقص",IF(AND($B$9="سلة",ISERROR(VALUE(A69))),"رقم المنتج: أرقام إنجليزية بس",IF(COUNTIF($A$11:$A$1010,A69)&gt;1,"رقم المنتج مكرر",IF(C69="","السعر الحالي ناقص",IF(H69="","حط نسبة خصم أو سعر عرض",IF(H69&lt;=0,"سعر العرض لازم يكون أكبر من صفر",IF(H69&gt;=C69,"سعر العرض = السعر أو أعلى",IF(AND(J69&lt;&gt;"",N(J69)&lt;0,M69&lt;&gt;"نعم"),"تحت التكلفة",IF($B$4="","حط نهاية العرض فوق",IF(AND($B$2&lt;&gt;"",$B$4&lt;$B$2),"النهاية قبل البداية",IF($B$4&lt;TODAY(),"تاريخ النهاية راح",IF(D69="","تمام، بس بدون تكلفة (ما نقدر نحسب ربحك)",IF(N(J69)&lt;0,"تحت التكلفة، وانت قاصد",IF(K69&lt;$B$7,"تمام، بس هامشك أقل من حدّك","جاهز")))))))))))))))</f>
        <v/>
      </c>
      <c r="O69" s="19" t="b">
        <f>AND(N69&lt;&gt;"",ISNA(MATCH(N69,{"رقم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
      <c r="A70" s="13"/>
      <c r="B70" s="14"/>
      <c r="C70" s="15"/>
      <c r="D70" s="15"/>
      <c r="E70" s="15"/>
      <c r="F70" s="16"/>
      <c r="G70" s="15"/>
      <c r="H70" s="17" t="str">
        <f>IF(OR(C70="",AND(F70="",G70="")),"",IF(G70&lt;&gt;"",ROUND(G70,2),IF($B$8="ريال كامل",ROUNDDOWN(C70*(1-IF(F70&gt;1,F70/100,F70)),0),IF($B$8="ينتهي بـ ٩",ROUND((C70*(1-IF(F70&gt;1,F70/100,F70))+1)/10,0)*10-1,ROUND(C70*(1-IF(F70&gt;1,F70/100,F70)),2)))))</f>
        <v/>
      </c>
      <c r="I70" s="17" t="str">
        <f>IF(OR(C70="",D70=""),"",ROUND(C70/IF($B$5="نعم",1+$B$6,1)-D70-N(E70),2))</f>
        <v/>
      </c>
      <c r="J70" s="17" t="str">
        <f>IF(OR(H70="",D70=""),"",ROUND(H70/IF($B$5="نعم",1+$B$6,1)-D70-N(E70),2))</f>
        <v/>
      </c>
      <c r="K70" s="18" t="str">
        <f>IF(OR(J70="",N(H70)&lt;=0),"",J70/(H70/IF($B$5="نعم",1+$B$6,1)))</f>
        <v/>
      </c>
      <c r="L70" s="18" t="str">
        <f>IF(OR(I70="",J70="",N(I70)&lt;=0),"",1-J70/I70)</f>
        <v/>
      </c>
      <c r="M70" s="14"/>
      <c r="N70" s="19" t="str">
        <f>IF(AND(A70="",C70=""),"",IF(A70="","رقم المنتج ناقص",IF(AND($B$9="سلة",ISERROR(VALUE(A70))),"رقم المنتج: أرقام إنجليزية بس",IF(COUNTIF($A$11:$A$1010,A70)&gt;1,"رقم المنتج مكرر",IF(C70="","السعر الحالي ناقص",IF(H70="","حط نسبة خصم أو سعر عرض",IF(H70&lt;=0,"سعر العرض لازم يكون أكبر من صفر",IF(H70&gt;=C70,"سعر العرض = السعر أو أعلى",IF(AND(J70&lt;&gt;"",N(J70)&lt;0,M70&lt;&gt;"نعم"),"تحت التكلفة",IF($B$4="","حط نهاية العرض فوق",IF(AND($B$2&lt;&gt;"",$B$4&lt;$B$2),"النهاية قبل البداية",IF($B$4&lt;TODAY(),"تاريخ النهاية راح",IF(D70="","تمام، بس بدون تكلفة (ما نقدر نحسب ربحك)",IF(N(J70)&lt;0,"تحت التكلفة، وانت قاصد",IF(K70&lt;$B$7,"تمام، بس هامشك أقل من حدّك","جاهز")))))))))))))))</f>
        <v/>
      </c>
      <c r="O70" s="19" t="b">
        <f>AND(N70&lt;&gt;"",ISNA(MATCH(N70,{"رقم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
      <c r="A71" s="13"/>
      <c r="B71" s="14"/>
      <c r="C71" s="15"/>
      <c r="D71" s="15"/>
      <c r="E71" s="15"/>
      <c r="F71" s="16"/>
      <c r="G71" s="15"/>
      <c r="H71" s="17" t="str">
        <f>IF(OR(C71="",AND(F71="",G71="")),"",IF(G71&lt;&gt;"",ROUND(G71,2),IF($B$8="ريال كامل",ROUNDDOWN(C71*(1-IF(F71&gt;1,F71/100,F71)),0),IF($B$8="ينتهي بـ ٩",ROUND((C71*(1-IF(F71&gt;1,F71/100,F71))+1)/10,0)*10-1,ROUND(C71*(1-IF(F71&gt;1,F71/100,F71)),2)))))</f>
        <v/>
      </c>
      <c r="I71" s="17" t="str">
        <f>IF(OR(C71="",D71=""),"",ROUND(C71/IF($B$5="نعم",1+$B$6,1)-D71-N(E71),2))</f>
        <v/>
      </c>
      <c r="J71" s="17" t="str">
        <f>IF(OR(H71="",D71=""),"",ROUND(H71/IF($B$5="نعم",1+$B$6,1)-D71-N(E71),2))</f>
        <v/>
      </c>
      <c r="K71" s="18" t="str">
        <f>IF(OR(J71="",N(H71)&lt;=0),"",J71/(H71/IF($B$5="نعم",1+$B$6,1)))</f>
        <v/>
      </c>
      <c r="L71" s="18" t="str">
        <f>IF(OR(I71="",J71="",N(I71)&lt;=0),"",1-J71/I71)</f>
        <v/>
      </c>
      <c r="M71" s="14"/>
      <c r="N71" s="19" t="str">
        <f>IF(AND(A71="",C71=""),"",IF(A71="","رقم المنتج ناقص",IF(AND($B$9="سلة",ISERROR(VALUE(A71))),"رقم المنتج: أرقام إنجليزية بس",IF(COUNTIF($A$11:$A$1010,A71)&gt;1,"رقم المنتج مكرر",IF(C71="","السعر الحالي ناقص",IF(H71="","حط نسبة خصم أو سعر عرض",IF(H71&lt;=0,"سعر العرض لازم يكون أكبر من صفر",IF(H71&gt;=C71,"سعر العرض = السعر أو أعلى",IF(AND(J71&lt;&gt;"",N(J71)&lt;0,M71&lt;&gt;"نعم"),"تحت التكلفة",IF($B$4="","حط نهاية العرض فوق",IF(AND($B$2&lt;&gt;"",$B$4&lt;$B$2),"النهاية قبل البداية",IF($B$4&lt;TODAY(),"تاريخ النهاية راح",IF(D71="","تمام، بس بدون تكلفة (ما نقدر نحسب ربحك)",IF(N(J71)&lt;0,"تحت التكلفة، وانت قاصد",IF(K71&lt;$B$7,"تمام، بس هامشك أقل من حدّك","جاهز")))))))))))))))</f>
        <v/>
      </c>
      <c r="O71" s="19" t="b">
        <f>AND(N71&lt;&gt;"",ISNA(MATCH(N71,{"رقم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
      <c r="A72" s="13"/>
      <c r="B72" s="14"/>
      <c r="C72" s="15"/>
      <c r="D72" s="15"/>
      <c r="E72" s="15"/>
      <c r="F72" s="16"/>
      <c r="G72" s="15"/>
      <c r="H72" s="17" t="str">
        <f>IF(OR(C72="",AND(F72="",G72="")),"",IF(G72&lt;&gt;"",ROUND(G72,2),IF($B$8="ريال كامل",ROUNDDOWN(C72*(1-IF(F72&gt;1,F72/100,F72)),0),IF($B$8="ينتهي بـ ٩",ROUND((C72*(1-IF(F72&gt;1,F72/100,F72))+1)/10,0)*10-1,ROUND(C72*(1-IF(F72&gt;1,F72/100,F72)),2)))))</f>
        <v/>
      </c>
      <c r="I72" s="17" t="str">
        <f>IF(OR(C72="",D72=""),"",ROUND(C72/IF($B$5="نعم",1+$B$6,1)-D72-N(E72),2))</f>
        <v/>
      </c>
      <c r="J72" s="17" t="str">
        <f>IF(OR(H72="",D72=""),"",ROUND(H72/IF($B$5="نعم",1+$B$6,1)-D72-N(E72),2))</f>
        <v/>
      </c>
      <c r="K72" s="18" t="str">
        <f>IF(OR(J72="",N(H72)&lt;=0),"",J72/(H72/IF($B$5="نعم",1+$B$6,1)))</f>
        <v/>
      </c>
      <c r="L72" s="18" t="str">
        <f>IF(OR(I72="",J72="",N(I72)&lt;=0),"",1-J72/I72)</f>
        <v/>
      </c>
      <c r="M72" s="14"/>
      <c r="N72" s="19" t="str">
        <f>IF(AND(A72="",C72=""),"",IF(A72="","رقم المنتج ناقص",IF(AND($B$9="سلة",ISERROR(VALUE(A72))),"رقم المنتج: أرقام إنجليزية بس",IF(COUNTIF($A$11:$A$1010,A72)&gt;1,"رقم المنتج مكرر",IF(C72="","السعر الحالي ناقص",IF(H72="","حط نسبة خصم أو سعر عرض",IF(H72&lt;=0,"سعر العرض لازم يكون أكبر من صفر",IF(H72&gt;=C72,"سعر العرض = السعر أو أعلى",IF(AND(J72&lt;&gt;"",N(J72)&lt;0,M72&lt;&gt;"نعم"),"تحت التكلفة",IF($B$4="","حط نهاية العرض فوق",IF(AND($B$2&lt;&gt;"",$B$4&lt;$B$2),"النهاية قبل البداية",IF($B$4&lt;TODAY(),"تاريخ النهاية راح",IF(D72="","تمام، بس بدون تكلفة (ما نقدر نحسب ربحك)",IF(N(J72)&lt;0,"تحت التكلفة، وانت قاصد",IF(K72&lt;$B$7,"تمام، بس هامشك أقل من حدّك","جاهز")))))))))))))))</f>
        <v/>
      </c>
      <c r="O72" s="19" t="b">
        <f>AND(N72&lt;&gt;"",ISNA(MATCH(N72,{"رقم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
      <c r="A73" s="13"/>
      <c r="B73" s="14"/>
      <c r="C73" s="15"/>
      <c r="D73" s="15"/>
      <c r="E73" s="15"/>
      <c r="F73" s="16"/>
      <c r="G73" s="15"/>
      <c r="H73" s="17" t="str">
        <f>IF(OR(C73="",AND(F73="",G73="")),"",IF(G73&lt;&gt;"",ROUND(G73,2),IF($B$8="ريال كامل",ROUNDDOWN(C73*(1-IF(F73&gt;1,F73/100,F73)),0),IF($B$8="ينتهي بـ ٩",ROUND((C73*(1-IF(F73&gt;1,F73/100,F73))+1)/10,0)*10-1,ROUND(C73*(1-IF(F73&gt;1,F73/100,F73)),2)))))</f>
        <v/>
      </c>
      <c r="I73" s="17" t="str">
        <f>IF(OR(C73="",D73=""),"",ROUND(C73/IF($B$5="نعم",1+$B$6,1)-D73-N(E73),2))</f>
        <v/>
      </c>
      <c r="J73" s="17" t="str">
        <f>IF(OR(H73="",D73=""),"",ROUND(H73/IF($B$5="نعم",1+$B$6,1)-D73-N(E73),2))</f>
        <v/>
      </c>
      <c r="K73" s="18" t="str">
        <f>IF(OR(J73="",N(H73)&lt;=0),"",J73/(H73/IF($B$5="نعم",1+$B$6,1)))</f>
        <v/>
      </c>
      <c r="L73" s="18" t="str">
        <f>IF(OR(I73="",J73="",N(I73)&lt;=0),"",1-J73/I73)</f>
        <v/>
      </c>
      <c r="M73" s="14"/>
      <c r="N73" s="19" t="str">
        <f>IF(AND(A73="",C73=""),"",IF(A73="","رقم المنتج ناقص",IF(AND($B$9="سلة",ISERROR(VALUE(A73))),"رقم المنتج: أرقام إنجليزية بس",IF(COUNTIF($A$11:$A$1010,A73)&gt;1,"رقم المنتج مكرر",IF(C73="","السعر الحالي ناقص",IF(H73="","حط نسبة خصم أو سعر عرض",IF(H73&lt;=0,"سعر العرض لازم يكون أكبر من صفر",IF(H73&gt;=C73,"سعر العرض = السعر أو أعلى",IF(AND(J73&lt;&gt;"",N(J73)&lt;0,M73&lt;&gt;"نعم"),"تحت التكلفة",IF($B$4="","حط نهاية العرض فوق",IF(AND($B$2&lt;&gt;"",$B$4&lt;$B$2),"النهاية قبل البداية",IF($B$4&lt;TODAY(),"تاريخ النهاية راح",IF(D73="","تمام، بس بدون تكلفة (ما نقدر نحسب ربحك)",IF(N(J73)&lt;0,"تحت التكلفة، وانت قاصد",IF(K73&lt;$B$7,"تمام، بس هامشك أقل من حدّك","جاهز")))))))))))))))</f>
        <v/>
      </c>
      <c r="O73" s="19" t="b">
        <f>AND(N73&lt;&gt;"",ISNA(MATCH(N73,{"رقم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
      <c r="A74" s="13"/>
      <c r="B74" s="14"/>
      <c r="C74" s="15"/>
      <c r="D74" s="15"/>
      <c r="E74" s="15"/>
      <c r="F74" s="16"/>
      <c r="G74" s="15"/>
      <c r="H74" s="17" t="str">
        <f>IF(OR(C74="",AND(F74="",G74="")),"",IF(G74&lt;&gt;"",ROUND(G74,2),IF($B$8="ريال كامل",ROUNDDOWN(C74*(1-IF(F74&gt;1,F74/100,F74)),0),IF($B$8="ينتهي بـ ٩",ROUND((C74*(1-IF(F74&gt;1,F74/100,F74))+1)/10,0)*10-1,ROUND(C74*(1-IF(F74&gt;1,F74/100,F74)),2)))))</f>
        <v/>
      </c>
      <c r="I74" s="17" t="str">
        <f>IF(OR(C74="",D74=""),"",ROUND(C74/IF($B$5="نعم",1+$B$6,1)-D74-N(E74),2))</f>
        <v/>
      </c>
      <c r="J74" s="17" t="str">
        <f>IF(OR(H74="",D74=""),"",ROUND(H74/IF($B$5="نعم",1+$B$6,1)-D74-N(E74),2))</f>
        <v/>
      </c>
      <c r="K74" s="18" t="str">
        <f>IF(OR(J74="",N(H74)&lt;=0),"",J74/(H74/IF($B$5="نعم",1+$B$6,1)))</f>
        <v/>
      </c>
      <c r="L74" s="18" t="str">
        <f>IF(OR(I74="",J74="",N(I74)&lt;=0),"",1-J74/I74)</f>
        <v/>
      </c>
      <c r="M74" s="14"/>
      <c r="N74" s="19" t="str">
        <f>IF(AND(A74="",C74=""),"",IF(A74="","رقم المنتج ناقص",IF(AND($B$9="سلة",ISERROR(VALUE(A74))),"رقم المنتج: أرقام إنجليزية بس",IF(COUNTIF($A$11:$A$1010,A74)&gt;1,"رقم المنتج مكرر",IF(C74="","السعر الحالي ناقص",IF(H74="","حط نسبة خصم أو سعر عرض",IF(H74&lt;=0,"سعر العرض لازم يكون أكبر من صفر",IF(H74&gt;=C74,"سعر العرض = السعر أو أعلى",IF(AND(J74&lt;&gt;"",N(J74)&lt;0,M74&lt;&gt;"نعم"),"تحت التكلفة",IF($B$4="","حط نهاية العرض فوق",IF(AND($B$2&lt;&gt;"",$B$4&lt;$B$2),"النهاية قبل البداية",IF($B$4&lt;TODAY(),"تاريخ النهاية راح",IF(D74="","تمام، بس بدون تكلفة (ما نقدر نحسب ربحك)",IF(N(J74)&lt;0,"تحت التكلفة، وانت قاصد",IF(K74&lt;$B$7,"تمام، بس هامشك أقل من حدّك","جاهز")))))))))))))))</f>
        <v/>
      </c>
      <c r="O74" s="19" t="b">
        <f>AND(N74&lt;&gt;"",ISNA(MATCH(N74,{"رقم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
      <c r="A75" s="13"/>
      <c r="B75" s="14"/>
      <c r="C75" s="15"/>
      <c r="D75" s="15"/>
      <c r="E75" s="15"/>
      <c r="F75" s="16"/>
      <c r="G75" s="15"/>
      <c r="H75" s="17" t="str">
        <f>IF(OR(C75="",AND(F75="",G75="")),"",IF(G75&lt;&gt;"",ROUND(G75,2),IF($B$8="ريال كامل",ROUNDDOWN(C75*(1-IF(F75&gt;1,F75/100,F75)),0),IF($B$8="ينتهي بـ ٩",ROUND((C75*(1-IF(F75&gt;1,F75/100,F75))+1)/10,0)*10-1,ROUND(C75*(1-IF(F75&gt;1,F75/100,F75)),2)))))</f>
        <v/>
      </c>
      <c r="I75" s="17" t="str">
        <f>IF(OR(C75="",D75=""),"",ROUND(C75/IF($B$5="نعم",1+$B$6,1)-D75-N(E75),2))</f>
        <v/>
      </c>
      <c r="J75" s="17" t="str">
        <f>IF(OR(H75="",D75=""),"",ROUND(H75/IF($B$5="نعم",1+$B$6,1)-D75-N(E75),2))</f>
        <v/>
      </c>
      <c r="K75" s="18" t="str">
        <f>IF(OR(J75="",N(H75)&lt;=0),"",J75/(H75/IF($B$5="نعم",1+$B$6,1)))</f>
        <v/>
      </c>
      <c r="L75" s="18" t="str">
        <f>IF(OR(I75="",J75="",N(I75)&lt;=0),"",1-J75/I75)</f>
        <v/>
      </c>
      <c r="M75" s="14"/>
      <c r="N75" s="19" t="str">
        <f>IF(AND(A75="",C75=""),"",IF(A75="","رقم المنتج ناقص",IF(AND($B$9="سلة",ISERROR(VALUE(A75))),"رقم المنتج: أرقام إنجليزية بس",IF(COUNTIF($A$11:$A$1010,A75)&gt;1,"رقم المنتج مكرر",IF(C75="","السعر الحالي ناقص",IF(H75="","حط نسبة خصم أو سعر عرض",IF(H75&lt;=0,"سعر العرض لازم يكون أكبر من صفر",IF(H75&gt;=C75,"سعر العرض = السعر أو أعلى",IF(AND(J75&lt;&gt;"",N(J75)&lt;0,M75&lt;&gt;"نعم"),"تحت التكلفة",IF($B$4="","حط نهاية العرض فوق",IF(AND($B$2&lt;&gt;"",$B$4&lt;$B$2),"النهاية قبل البداية",IF($B$4&lt;TODAY(),"تاريخ النهاية راح",IF(D75="","تمام، بس بدون تكلفة (ما نقدر نحسب ربحك)",IF(N(J75)&lt;0,"تحت التكلفة، وانت قاصد",IF(K75&lt;$B$7,"تمام، بس هامشك أقل من حدّك","جاهز")))))))))))))))</f>
        <v/>
      </c>
      <c r="O75" s="19" t="b">
        <f>AND(N75&lt;&gt;"",ISNA(MATCH(N75,{"رقم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
      <c r="A76" s="13"/>
      <c r="B76" s="14"/>
      <c r="C76" s="15"/>
      <c r="D76" s="15"/>
      <c r="E76" s="15"/>
      <c r="F76" s="16"/>
      <c r="G76" s="15"/>
      <c r="H76" s="17" t="str">
        <f>IF(OR(C76="",AND(F76="",G76="")),"",IF(G76&lt;&gt;"",ROUND(G76,2),IF($B$8="ريال كامل",ROUNDDOWN(C76*(1-IF(F76&gt;1,F76/100,F76)),0),IF($B$8="ينتهي بـ ٩",ROUND((C76*(1-IF(F76&gt;1,F76/100,F76))+1)/10,0)*10-1,ROUND(C76*(1-IF(F76&gt;1,F76/100,F76)),2)))))</f>
        <v/>
      </c>
      <c r="I76" s="17" t="str">
        <f>IF(OR(C76="",D76=""),"",ROUND(C76/IF($B$5="نعم",1+$B$6,1)-D76-N(E76),2))</f>
        <v/>
      </c>
      <c r="J76" s="17" t="str">
        <f>IF(OR(H76="",D76=""),"",ROUND(H76/IF($B$5="نعم",1+$B$6,1)-D76-N(E76),2))</f>
        <v/>
      </c>
      <c r="K76" s="18" t="str">
        <f>IF(OR(J76="",N(H76)&lt;=0),"",J76/(H76/IF($B$5="نعم",1+$B$6,1)))</f>
        <v/>
      </c>
      <c r="L76" s="18" t="str">
        <f>IF(OR(I76="",J76="",N(I76)&lt;=0),"",1-J76/I76)</f>
        <v/>
      </c>
      <c r="M76" s="14"/>
      <c r="N76" s="19" t="str">
        <f>IF(AND(A76="",C76=""),"",IF(A76="","رقم المنتج ناقص",IF(AND($B$9="سلة",ISERROR(VALUE(A76))),"رقم المنتج: أرقام إنجليزية بس",IF(COUNTIF($A$11:$A$1010,A76)&gt;1,"رقم المنتج مكرر",IF(C76="","السعر الحالي ناقص",IF(H76="","حط نسبة خصم أو سعر عرض",IF(H76&lt;=0,"سعر العرض لازم يكون أكبر من صفر",IF(H76&gt;=C76,"سعر العرض = السعر أو أعلى",IF(AND(J76&lt;&gt;"",N(J76)&lt;0,M76&lt;&gt;"نعم"),"تحت التكلفة",IF($B$4="","حط نهاية العرض فوق",IF(AND($B$2&lt;&gt;"",$B$4&lt;$B$2),"النهاية قبل البداية",IF($B$4&lt;TODAY(),"تاريخ النهاية راح",IF(D76="","تمام، بس بدون تكلفة (ما نقدر نحسب ربحك)",IF(N(J76)&lt;0,"تحت التكلفة، وانت قاصد",IF(K76&lt;$B$7,"تمام، بس هامشك أقل من حدّك","جاهز")))))))))))))))</f>
        <v/>
      </c>
      <c r="O76" s="19" t="b">
        <f>AND(N76&lt;&gt;"",ISNA(MATCH(N76,{"رقم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
      <c r="A77" s="13"/>
      <c r="B77" s="14"/>
      <c r="C77" s="15"/>
      <c r="D77" s="15"/>
      <c r="E77" s="15"/>
      <c r="F77" s="16"/>
      <c r="G77" s="15"/>
      <c r="H77" s="17" t="str">
        <f>IF(OR(C77="",AND(F77="",G77="")),"",IF(G77&lt;&gt;"",ROUND(G77,2),IF($B$8="ريال كامل",ROUNDDOWN(C77*(1-IF(F77&gt;1,F77/100,F77)),0),IF($B$8="ينتهي بـ ٩",ROUND((C77*(1-IF(F77&gt;1,F77/100,F77))+1)/10,0)*10-1,ROUND(C77*(1-IF(F77&gt;1,F77/100,F77)),2)))))</f>
        <v/>
      </c>
      <c r="I77" s="17" t="str">
        <f>IF(OR(C77="",D77=""),"",ROUND(C77/IF($B$5="نعم",1+$B$6,1)-D77-N(E77),2))</f>
        <v/>
      </c>
      <c r="J77" s="17" t="str">
        <f>IF(OR(H77="",D77=""),"",ROUND(H77/IF($B$5="نعم",1+$B$6,1)-D77-N(E77),2))</f>
        <v/>
      </c>
      <c r="K77" s="18" t="str">
        <f>IF(OR(J77="",N(H77)&lt;=0),"",J77/(H77/IF($B$5="نعم",1+$B$6,1)))</f>
        <v/>
      </c>
      <c r="L77" s="18" t="str">
        <f>IF(OR(I77="",J77="",N(I77)&lt;=0),"",1-J77/I77)</f>
        <v/>
      </c>
      <c r="M77" s="14"/>
      <c r="N77" s="19" t="str">
        <f>IF(AND(A77="",C77=""),"",IF(A77="","رقم المنتج ناقص",IF(AND($B$9="سلة",ISERROR(VALUE(A77))),"رقم المنتج: أرقام إنجليزية بس",IF(COUNTIF($A$11:$A$1010,A77)&gt;1,"رقم المنتج مكرر",IF(C77="","السعر الحالي ناقص",IF(H77="","حط نسبة خصم أو سعر عرض",IF(H77&lt;=0,"سعر العرض لازم يكون أكبر من صفر",IF(H77&gt;=C77,"سعر العرض = السعر أو أعلى",IF(AND(J77&lt;&gt;"",N(J77)&lt;0,M77&lt;&gt;"نعم"),"تحت التكلفة",IF($B$4="","حط نهاية العرض فوق",IF(AND($B$2&lt;&gt;"",$B$4&lt;$B$2),"النهاية قبل البداية",IF($B$4&lt;TODAY(),"تاريخ النهاية راح",IF(D77="","تمام، بس بدون تكلفة (ما نقدر نحسب ربحك)",IF(N(J77)&lt;0,"تحت التكلفة، وانت قاصد",IF(K77&lt;$B$7,"تمام، بس هامشك أقل من حدّك","جاهز")))))))))))))))</f>
        <v/>
      </c>
      <c r="O77" s="19" t="b">
        <f>AND(N77&lt;&gt;"",ISNA(MATCH(N77,{"رقم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
      <c r="A78" s="13"/>
      <c r="B78" s="14"/>
      <c r="C78" s="15"/>
      <c r="D78" s="15"/>
      <c r="E78" s="15"/>
      <c r="F78" s="16"/>
      <c r="G78" s="15"/>
      <c r="H78" s="17" t="str">
        <f>IF(OR(C78="",AND(F78="",G78="")),"",IF(G78&lt;&gt;"",ROUND(G78,2),IF($B$8="ريال كامل",ROUNDDOWN(C78*(1-IF(F78&gt;1,F78/100,F78)),0),IF($B$8="ينتهي بـ ٩",ROUND((C78*(1-IF(F78&gt;1,F78/100,F78))+1)/10,0)*10-1,ROUND(C78*(1-IF(F78&gt;1,F78/100,F78)),2)))))</f>
        <v/>
      </c>
      <c r="I78" s="17" t="str">
        <f>IF(OR(C78="",D78=""),"",ROUND(C78/IF($B$5="نعم",1+$B$6,1)-D78-N(E78),2))</f>
        <v/>
      </c>
      <c r="J78" s="17" t="str">
        <f>IF(OR(H78="",D78=""),"",ROUND(H78/IF($B$5="نعم",1+$B$6,1)-D78-N(E78),2))</f>
        <v/>
      </c>
      <c r="K78" s="18" t="str">
        <f>IF(OR(J78="",N(H78)&lt;=0),"",J78/(H78/IF($B$5="نعم",1+$B$6,1)))</f>
        <v/>
      </c>
      <c r="L78" s="18" t="str">
        <f>IF(OR(I78="",J78="",N(I78)&lt;=0),"",1-J78/I78)</f>
        <v/>
      </c>
      <c r="M78" s="14"/>
      <c r="N78" s="19" t="str">
        <f>IF(AND(A78="",C78=""),"",IF(A78="","رقم المنتج ناقص",IF(AND($B$9="سلة",ISERROR(VALUE(A78))),"رقم المنتج: أرقام إنجليزية بس",IF(COUNTIF($A$11:$A$1010,A78)&gt;1,"رقم المنتج مكرر",IF(C78="","السعر الحالي ناقص",IF(H78="","حط نسبة خصم أو سعر عرض",IF(H78&lt;=0,"سعر العرض لازم يكون أكبر من صفر",IF(H78&gt;=C78,"سعر العرض = السعر أو أعلى",IF(AND(J78&lt;&gt;"",N(J78)&lt;0,M78&lt;&gt;"نعم"),"تحت التكلفة",IF($B$4="","حط نهاية العرض فوق",IF(AND($B$2&lt;&gt;"",$B$4&lt;$B$2),"النهاية قبل البداية",IF($B$4&lt;TODAY(),"تاريخ النهاية راح",IF(D78="","تمام، بس بدون تكلفة (ما نقدر نحسب ربحك)",IF(N(J78)&lt;0,"تحت التكلفة، وانت قاصد",IF(K78&lt;$B$7,"تمام، بس هامشك أقل من حدّك","جاهز")))))))))))))))</f>
        <v/>
      </c>
      <c r="O78" s="19" t="b">
        <f>AND(N78&lt;&gt;"",ISNA(MATCH(N78,{"رقم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
      <c r="A79" s="13"/>
      <c r="B79" s="14"/>
      <c r="C79" s="15"/>
      <c r="D79" s="15"/>
      <c r="E79" s="15"/>
      <c r="F79" s="16"/>
      <c r="G79" s="15"/>
      <c r="H79" s="17" t="str">
        <f>IF(OR(C79="",AND(F79="",G79="")),"",IF(G79&lt;&gt;"",ROUND(G79,2),IF($B$8="ريال كامل",ROUNDDOWN(C79*(1-IF(F79&gt;1,F79/100,F79)),0),IF($B$8="ينتهي بـ ٩",ROUND((C79*(1-IF(F79&gt;1,F79/100,F79))+1)/10,0)*10-1,ROUND(C79*(1-IF(F79&gt;1,F79/100,F79)),2)))))</f>
        <v/>
      </c>
      <c r="I79" s="17" t="str">
        <f>IF(OR(C79="",D79=""),"",ROUND(C79/IF($B$5="نعم",1+$B$6,1)-D79-N(E79),2))</f>
        <v/>
      </c>
      <c r="J79" s="17" t="str">
        <f>IF(OR(H79="",D79=""),"",ROUND(H79/IF($B$5="نعم",1+$B$6,1)-D79-N(E79),2))</f>
        <v/>
      </c>
      <c r="K79" s="18" t="str">
        <f>IF(OR(J79="",N(H79)&lt;=0),"",J79/(H79/IF($B$5="نعم",1+$B$6,1)))</f>
        <v/>
      </c>
      <c r="L79" s="18" t="str">
        <f>IF(OR(I79="",J79="",N(I79)&lt;=0),"",1-J79/I79)</f>
        <v/>
      </c>
      <c r="M79" s="14"/>
      <c r="N79" s="19" t="str">
        <f>IF(AND(A79="",C79=""),"",IF(A79="","رقم المنتج ناقص",IF(AND($B$9="سلة",ISERROR(VALUE(A79))),"رقم المنتج: أرقام إنجليزية بس",IF(COUNTIF($A$11:$A$1010,A79)&gt;1,"رقم المنتج مكرر",IF(C79="","السعر الحالي ناقص",IF(H79="","حط نسبة خصم أو سعر عرض",IF(H79&lt;=0,"سعر العرض لازم يكون أكبر من صفر",IF(H79&gt;=C79,"سعر العرض = السعر أو أعلى",IF(AND(J79&lt;&gt;"",N(J79)&lt;0,M79&lt;&gt;"نعم"),"تحت التكلفة",IF($B$4="","حط نهاية العرض فوق",IF(AND($B$2&lt;&gt;"",$B$4&lt;$B$2),"النهاية قبل البداية",IF($B$4&lt;TODAY(),"تاريخ النهاية راح",IF(D79="","تمام، بس بدون تكلفة (ما نقدر نحسب ربحك)",IF(N(J79)&lt;0,"تحت التكلفة، وانت قاصد",IF(K79&lt;$B$7,"تمام، بس هامشك أقل من حدّك","جاهز")))))))))))))))</f>
        <v/>
      </c>
      <c r="O79" s="19" t="b">
        <f>AND(N79&lt;&gt;"",ISNA(MATCH(N79,{"رقم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
      <c r="A80" s="13"/>
      <c r="B80" s="14"/>
      <c r="C80" s="15"/>
      <c r="D80" s="15"/>
      <c r="E80" s="15"/>
      <c r="F80" s="16"/>
      <c r="G80" s="15"/>
      <c r="H80" s="17" t="str">
        <f>IF(OR(C80="",AND(F80="",G80="")),"",IF(G80&lt;&gt;"",ROUND(G80,2),IF($B$8="ريال كامل",ROUNDDOWN(C80*(1-IF(F80&gt;1,F80/100,F80)),0),IF($B$8="ينتهي بـ ٩",ROUND((C80*(1-IF(F80&gt;1,F80/100,F80))+1)/10,0)*10-1,ROUND(C80*(1-IF(F80&gt;1,F80/100,F80)),2)))))</f>
        <v/>
      </c>
      <c r="I80" s="17" t="str">
        <f>IF(OR(C80="",D80=""),"",ROUND(C80/IF($B$5="نعم",1+$B$6,1)-D80-N(E80),2))</f>
        <v/>
      </c>
      <c r="J80" s="17" t="str">
        <f>IF(OR(H80="",D80=""),"",ROUND(H80/IF($B$5="نعم",1+$B$6,1)-D80-N(E80),2))</f>
        <v/>
      </c>
      <c r="K80" s="18" t="str">
        <f>IF(OR(J80="",N(H80)&lt;=0),"",J80/(H80/IF($B$5="نعم",1+$B$6,1)))</f>
        <v/>
      </c>
      <c r="L80" s="18" t="str">
        <f>IF(OR(I80="",J80="",N(I80)&lt;=0),"",1-J80/I80)</f>
        <v/>
      </c>
      <c r="M80" s="14"/>
      <c r="N80" s="19" t="str">
        <f>IF(AND(A80="",C80=""),"",IF(A80="","رقم المنتج ناقص",IF(AND($B$9="سلة",ISERROR(VALUE(A80))),"رقم المنتج: أرقام إنجليزية بس",IF(COUNTIF($A$11:$A$1010,A80)&gt;1,"رقم المنتج مكرر",IF(C80="","السعر الحالي ناقص",IF(H80="","حط نسبة خصم أو سعر عرض",IF(H80&lt;=0,"سعر العرض لازم يكون أكبر من صفر",IF(H80&gt;=C80,"سعر العرض = السعر أو أعلى",IF(AND(J80&lt;&gt;"",N(J80)&lt;0,M80&lt;&gt;"نعم"),"تحت التكلفة",IF($B$4="","حط نهاية العرض فوق",IF(AND($B$2&lt;&gt;"",$B$4&lt;$B$2),"النهاية قبل البداية",IF($B$4&lt;TODAY(),"تاريخ النهاية راح",IF(D80="","تمام، بس بدون تكلفة (ما نقدر نحسب ربحك)",IF(N(J80)&lt;0,"تحت التكلفة، وانت قاصد",IF(K80&lt;$B$7,"تمام، بس هامشك أقل من حدّك","جاهز")))))))))))))))</f>
        <v/>
      </c>
      <c r="O80" s="19" t="b">
        <f>AND(N80&lt;&gt;"",ISNA(MATCH(N80,{"رقم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
      <c r="A81" s="13"/>
      <c r="B81" s="14"/>
      <c r="C81" s="15"/>
      <c r="D81" s="15"/>
      <c r="E81" s="15"/>
      <c r="F81" s="16"/>
      <c r="G81" s="15"/>
      <c r="H81" s="17" t="str">
        <f>IF(OR(C81="",AND(F81="",G81="")),"",IF(G81&lt;&gt;"",ROUND(G81,2),IF($B$8="ريال كامل",ROUNDDOWN(C81*(1-IF(F81&gt;1,F81/100,F81)),0),IF($B$8="ينتهي بـ ٩",ROUND((C81*(1-IF(F81&gt;1,F81/100,F81))+1)/10,0)*10-1,ROUND(C81*(1-IF(F81&gt;1,F81/100,F81)),2)))))</f>
        <v/>
      </c>
      <c r="I81" s="17" t="str">
        <f>IF(OR(C81="",D81=""),"",ROUND(C81/IF($B$5="نعم",1+$B$6,1)-D81-N(E81),2))</f>
        <v/>
      </c>
      <c r="J81" s="17" t="str">
        <f>IF(OR(H81="",D81=""),"",ROUND(H81/IF($B$5="نعم",1+$B$6,1)-D81-N(E81),2))</f>
        <v/>
      </c>
      <c r="K81" s="18" t="str">
        <f>IF(OR(J81="",N(H81)&lt;=0),"",J81/(H81/IF($B$5="نعم",1+$B$6,1)))</f>
        <v/>
      </c>
      <c r="L81" s="18" t="str">
        <f>IF(OR(I81="",J81="",N(I81)&lt;=0),"",1-J81/I81)</f>
        <v/>
      </c>
      <c r="M81" s="14"/>
      <c r="N81" s="19" t="str">
        <f>IF(AND(A81="",C81=""),"",IF(A81="","رقم المنتج ناقص",IF(AND($B$9="سلة",ISERROR(VALUE(A81))),"رقم المنتج: أرقام إنجليزية بس",IF(COUNTIF($A$11:$A$1010,A81)&gt;1,"رقم المنتج مكرر",IF(C81="","السعر الحالي ناقص",IF(H81="","حط نسبة خصم أو سعر عرض",IF(H81&lt;=0,"سعر العرض لازم يكون أكبر من صفر",IF(H81&gt;=C81,"سعر العرض = السعر أو أعلى",IF(AND(J81&lt;&gt;"",N(J81)&lt;0,M81&lt;&gt;"نعم"),"تحت التكلفة",IF($B$4="","حط نهاية العرض فوق",IF(AND($B$2&lt;&gt;"",$B$4&lt;$B$2),"النهاية قبل البداية",IF($B$4&lt;TODAY(),"تاريخ النهاية راح",IF(D81="","تمام، بس بدون تكلفة (ما نقدر نحسب ربحك)",IF(N(J81)&lt;0,"تحت التكلفة، وانت قاصد",IF(K81&lt;$B$7,"تمام، بس هامشك أقل من حدّك","جاهز")))))))))))))))</f>
        <v/>
      </c>
      <c r="O81" s="19" t="b">
        <f>AND(N81&lt;&gt;"",ISNA(MATCH(N81,{"رقم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
      <c r="A82" s="13"/>
      <c r="B82" s="14"/>
      <c r="C82" s="15"/>
      <c r="D82" s="15"/>
      <c r="E82" s="15"/>
      <c r="F82" s="16"/>
      <c r="G82" s="15"/>
      <c r="H82" s="17" t="str">
        <f>IF(OR(C82="",AND(F82="",G82="")),"",IF(G82&lt;&gt;"",ROUND(G82,2),IF($B$8="ريال كامل",ROUNDDOWN(C82*(1-IF(F82&gt;1,F82/100,F82)),0),IF($B$8="ينتهي بـ ٩",ROUND((C82*(1-IF(F82&gt;1,F82/100,F82))+1)/10,0)*10-1,ROUND(C82*(1-IF(F82&gt;1,F82/100,F82)),2)))))</f>
        <v/>
      </c>
      <c r="I82" s="17" t="str">
        <f>IF(OR(C82="",D82=""),"",ROUND(C82/IF($B$5="نعم",1+$B$6,1)-D82-N(E82),2))</f>
        <v/>
      </c>
      <c r="J82" s="17" t="str">
        <f>IF(OR(H82="",D82=""),"",ROUND(H82/IF($B$5="نعم",1+$B$6,1)-D82-N(E82),2))</f>
        <v/>
      </c>
      <c r="K82" s="18" t="str">
        <f>IF(OR(J82="",N(H82)&lt;=0),"",J82/(H82/IF($B$5="نعم",1+$B$6,1)))</f>
        <v/>
      </c>
      <c r="L82" s="18" t="str">
        <f>IF(OR(I82="",J82="",N(I82)&lt;=0),"",1-J82/I82)</f>
        <v/>
      </c>
      <c r="M82" s="14"/>
      <c r="N82" s="19" t="str">
        <f>IF(AND(A82="",C82=""),"",IF(A82="","رقم المنتج ناقص",IF(AND($B$9="سلة",ISERROR(VALUE(A82))),"رقم المنتج: أرقام إنجليزية بس",IF(COUNTIF($A$11:$A$1010,A82)&gt;1,"رقم المنتج مكرر",IF(C82="","السعر الحالي ناقص",IF(H82="","حط نسبة خصم أو سعر عرض",IF(H82&lt;=0,"سعر العرض لازم يكون أكبر من صفر",IF(H82&gt;=C82,"سعر العرض = السعر أو أعلى",IF(AND(J82&lt;&gt;"",N(J82)&lt;0,M82&lt;&gt;"نعم"),"تحت التكلفة",IF($B$4="","حط نهاية العرض فوق",IF(AND($B$2&lt;&gt;"",$B$4&lt;$B$2),"النهاية قبل البداية",IF($B$4&lt;TODAY(),"تاريخ النهاية راح",IF(D82="","تمام، بس بدون تكلفة (ما نقدر نحسب ربحك)",IF(N(J82)&lt;0,"تحت التكلفة، وانت قاصد",IF(K82&lt;$B$7,"تمام، بس هامشك أقل من حدّك","جاهز")))))))))))))))</f>
        <v/>
      </c>
      <c r="O82" s="19" t="b">
        <f>AND(N82&lt;&gt;"",ISNA(MATCH(N82,{"رقم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
      <c r="A83" s="13"/>
      <c r="B83" s="14"/>
      <c r="C83" s="15"/>
      <c r="D83" s="15"/>
      <c r="E83" s="15"/>
      <c r="F83" s="16"/>
      <c r="G83" s="15"/>
      <c r="H83" s="17" t="str">
        <f>IF(OR(C83="",AND(F83="",G83="")),"",IF(G83&lt;&gt;"",ROUND(G83,2),IF($B$8="ريال كامل",ROUNDDOWN(C83*(1-IF(F83&gt;1,F83/100,F83)),0),IF($B$8="ينتهي بـ ٩",ROUND((C83*(1-IF(F83&gt;1,F83/100,F83))+1)/10,0)*10-1,ROUND(C83*(1-IF(F83&gt;1,F83/100,F83)),2)))))</f>
        <v/>
      </c>
      <c r="I83" s="17" t="str">
        <f>IF(OR(C83="",D83=""),"",ROUND(C83/IF($B$5="نعم",1+$B$6,1)-D83-N(E83),2))</f>
        <v/>
      </c>
      <c r="J83" s="17" t="str">
        <f>IF(OR(H83="",D83=""),"",ROUND(H83/IF($B$5="نعم",1+$B$6,1)-D83-N(E83),2))</f>
        <v/>
      </c>
      <c r="K83" s="18" t="str">
        <f>IF(OR(J83="",N(H83)&lt;=0),"",J83/(H83/IF($B$5="نعم",1+$B$6,1)))</f>
        <v/>
      </c>
      <c r="L83" s="18" t="str">
        <f>IF(OR(I83="",J83="",N(I83)&lt;=0),"",1-J83/I83)</f>
        <v/>
      </c>
      <c r="M83" s="14"/>
      <c r="N83" s="19" t="str">
        <f>IF(AND(A83="",C83=""),"",IF(A83="","رقم المنتج ناقص",IF(AND($B$9="سلة",ISERROR(VALUE(A83))),"رقم المنتج: أرقام إنجليزية بس",IF(COUNTIF($A$11:$A$1010,A83)&gt;1,"رقم المنتج مكرر",IF(C83="","السعر الحالي ناقص",IF(H83="","حط نسبة خصم أو سعر عرض",IF(H83&lt;=0,"سعر العرض لازم يكون أكبر من صفر",IF(H83&gt;=C83,"سعر العرض = السعر أو أعلى",IF(AND(J83&lt;&gt;"",N(J83)&lt;0,M83&lt;&gt;"نعم"),"تحت التكلفة",IF($B$4="","حط نهاية العرض فوق",IF(AND($B$2&lt;&gt;"",$B$4&lt;$B$2),"النهاية قبل البداية",IF($B$4&lt;TODAY(),"تاريخ النهاية راح",IF(D83="","تمام، بس بدون تكلفة (ما نقدر نحسب ربحك)",IF(N(J83)&lt;0,"تحت التكلفة، وانت قاصد",IF(K83&lt;$B$7,"تمام، بس هامشك أقل من حدّك","جاهز")))))))))))))))</f>
        <v/>
      </c>
      <c r="O83" s="19" t="b">
        <f>AND(N83&lt;&gt;"",ISNA(MATCH(N83,{"رقم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
      <c r="A84" s="13"/>
      <c r="B84" s="14"/>
      <c r="C84" s="15"/>
      <c r="D84" s="15"/>
      <c r="E84" s="15"/>
      <c r="F84" s="16"/>
      <c r="G84" s="15"/>
      <c r="H84" s="17" t="str">
        <f>IF(OR(C84="",AND(F84="",G84="")),"",IF(G84&lt;&gt;"",ROUND(G84,2),IF($B$8="ريال كامل",ROUNDDOWN(C84*(1-IF(F84&gt;1,F84/100,F84)),0),IF($B$8="ينتهي بـ ٩",ROUND((C84*(1-IF(F84&gt;1,F84/100,F84))+1)/10,0)*10-1,ROUND(C84*(1-IF(F84&gt;1,F84/100,F84)),2)))))</f>
        <v/>
      </c>
      <c r="I84" s="17" t="str">
        <f>IF(OR(C84="",D84=""),"",ROUND(C84/IF($B$5="نعم",1+$B$6,1)-D84-N(E84),2))</f>
        <v/>
      </c>
      <c r="J84" s="17" t="str">
        <f>IF(OR(H84="",D84=""),"",ROUND(H84/IF($B$5="نعم",1+$B$6,1)-D84-N(E84),2))</f>
        <v/>
      </c>
      <c r="K84" s="18" t="str">
        <f>IF(OR(J84="",N(H84)&lt;=0),"",J84/(H84/IF($B$5="نعم",1+$B$6,1)))</f>
        <v/>
      </c>
      <c r="L84" s="18" t="str">
        <f>IF(OR(I84="",J84="",N(I84)&lt;=0),"",1-J84/I84)</f>
        <v/>
      </c>
      <c r="M84" s="14"/>
      <c r="N84" s="19" t="str">
        <f>IF(AND(A84="",C84=""),"",IF(A84="","رقم المنتج ناقص",IF(AND($B$9="سلة",ISERROR(VALUE(A84))),"رقم المنتج: أرقام إنجليزية بس",IF(COUNTIF($A$11:$A$1010,A84)&gt;1,"رقم المنتج مكرر",IF(C84="","السعر الحالي ناقص",IF(H84="","حط نسبة خصم أو سعر عرض",IF(H84&lt;=0,"سعر العرض لازم يكون أكبر من صفر",IF(H84&gt;=C84,"سعر العرض = السعر أو أعلى",IF(AND(J84&lt;&gt;"",N(J84)&lt;0,M84&lt;&gt;"نعم"),"تحت التكلفة",IF($B$4="","حط نهاية العرض فوق",IF(AND($B$2&lt;&gt;"",$B$4&lt;$B$2),"النهاية قبل البداية",IF($B$4&lt;TODAY(),"تاريخ النهاية راح",IF(D84="","تمام، بس بدون تكلفة (ما نقدر نحسب ربحك)",IF(N(J84)&lt;0,"تحت التكلفة، وانت قاصد",IF(K84&lt;$B$7,"تمام، بس هامشك أقل من حدّك","جاهز")))))))))))))))</f>
        <v/>
      </c>
      <c r="O84" s="19" t="b">
        <f>AND(N84&lt;&gt;"",ISNA(MATCH(N84,{"رقم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
      <c r="A85" s="13"/>
      <c r="B85" s="14"/>
      <c r="C85" s="15"/>
      <c r="D85" s="15"/>
      <c r="E85" s="15"/>
      <c r="F85" s="16"/>
      <c r="G85" s="15"/>
      <c r="H85" s="17" t="str">
        <f>IF(OR(C85="",AND(F85="",G85="")),"",IF(G85&lt;&gt;"",ROUND(G85,2),IF($B$8="ريال كامل",ROUNDDOWN(C85*(1-IF(F85&gt;1,F85/100,F85)),0),IF($B$8="ينتهي بـ ٩",ROUND((C85*(1-IF(F85&gt;1,F85/100,F85))+1)/10,0)*10-1,ROUND(C85*(1-IF(F85&gt;1,F85/100,F85)),2)))))</f>
        <v/>
      </c>
      <c r="I85" s="17" t="str">
        <f>IF(OR(C85="",D85=""),"",ROUND(C85/IF($B$5="نعم",1+$B$6,1)-D85-N(E85),2))</f>
        <v/>
      </c>
      <c r="J85" s="17" t="str">
        <f>IF(OR(H85="",D85=""),"",ROUND(H85/IF($B$5="نعم",1+$B$6,1)-D85-N(E85),2))</f>
        <v/>
      </c>
      <c r="K85" s="18" t="str">
        <f>IF(OR(J85="",N(H85)&lt;=0),"",J85/(H85/IF($B$5="نعم",1+$B$6,1)))</f>
        <v/>
      </c>
      <c r="L85" s="18" t="str">
        <f>IF(OR(I85="",J85="",N(I85)&lt;=0),"",1-J85/I85)</f>
        <v/>
      </c>
      <c r="M85" s="14"/>
      <c r="N85" s="19" t="str">
        <f>IF(AND(A85="",C85=""),"",IF(A85="","رقم المنتج ناقص",IF(AND($B$9="سلة",ISERROR(VALUE(A85))),"رقم المنتج: أرقام إنجليزية بس",IF(COUNTIF($A$11:$A$1010,A85)&gt;1,"رقم المنتج مكرر",IF(C85="","السعر الحالي ناقص",IF(H85="","حط نسبة خصم أو سعر عرض",IF(H85&lt;=0,"سعر العرض لازم يكون أكبر من صفر",IF(H85&gt;=C85,"سعر العرض = السعر أو أعلى",IF(AND(J85&lt;&gt;"",N(J85)&lt;0,M85&lt;&gt;"نعم"),"تحت التكلفة",IF($B$4="","حط نهاية العرض فوق",IF(AND($B$2&lt;&gt;"",$B$4&lt;$B$2),"النهاية قبل البداية",IF($B$4&lt;TODAY(),"تاريخ النهاية راح",IF(D85="","تمام، بس بدون تكلفة (ما نقدر نحسب ربحك)",IF(N(J85)&lt;0,"تحت التكلفة، وانت قاصد",IF(K85&lt;$B$7,"تمام، بس هامشك أقل من حدّك","جاهز")))))))))))))))</f>
        <v/>
      </c>
      <c r="O85" s="19" t="b">
        <f>AND(N85&lt;&gt;"",ISNA(MATCH(N85,{"رقم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
      <c r="A86" s="13"/>
      <c r="B86" s="14"/>
      <c r="C86" s="15"/>
      <c r="D86" s="15"/>
      <c r="E86" s="15"/>
      <c r="F86" s="16"/>
      <c r="G86" s="15"/>
      <c r="H86" s="17" t="str">
        <f>IF(OR(C86="",AND(F86="",G86="")),"",IF(G86&lt;&gt;"",ROUND(G86,2),IF($B$8="ريال كامل",ROUNDDOWN(C86*(1-IF(F86&gt;1,F86/100,F86)),0),IF($B$8="ينتهي بـ ٩",ROUND((C86*(1-IF(F86&gt;1,F86/100,F86))+1)/10,0)*10-1,ROUND(C86*(1-IF(F86&gt;1,F86/100,F86)),2)))))</f>
        <v/>
      </c>
      <c r="I86" s="17" t="str">
        <f>IF(OR(C86="",D86=""),"",ROUND(C86/IF($B$5="نعم",1+$B$6,1)-D86-N(E86),2))</f>
        <v/>
      </c>
      <c r="J86" s="17" t="str">
        <f>IF(OR(H86="",D86=""),"",ROUND(H86/IF($B$5="نعم",1+$B$6,1)-D86-N(E86),2))</f>
        <v/>
      </c>
      <c r="K86" s="18" t="str">
        <f>IF(OR(J86="",N(H86)&lt;=0),"",J86/(H86/IF($B$5="نعم",1+$B$6,1)))</f>
        <v/>
      </c>
      <c r="L86" s="18" t="str">
        <f>IF(OR(I86="",J86="",N(I86)&lt;=0),"",1-J86/I86)</f>
        <v/>
      </c>
      <c r="M86" s="14"/>
      <c r="N86" s="19" t="str">
        <f>IF(AND(A86="",C86=""),"",IF(A86="","رقم المنتج ناقص",IF(AND($B$9="سلة",ISERROR(VALUE(A86))),"رقم المنتج: أرقام إنجليزية بس",IF(COUNTIF($A$11:$A$1010,A86)&gt;1,"رقم المنتج مكرر",IF(C86="","السعر الحالي ناقص",IF(H86="","حط نسبة خصم أو سعر عرض",IF(H86&lt;=0,"سعر العرض لازم يكون أكبر من صفر",IF(H86&gt;=C86,"سعر العرض = السعر أو أعلى",IF(AND(J86&lt;&gt;"",N(J86)&lt;0,M86&lt;&gt;"نعم"),"تحت التكلفة",IF($B$4="","حط نهاية العرض فوق",IF(AND($B$2&lt;&gt;"",$B$4&lt;$B$2),"النهاية قبل البداية",IF($B$4&lt;TODAY(),"تاريخ النهاية راح",IF(D86="","تمام، بس بدون تكلفة (ما نقدر نحسب ربحك)",IF(N(J86)&lt;0,"تحت التكلفة، وانت قاصد",IF(K86&lt;$B$7,"تمام، بس هامشك أقل من حدّك","جاهز")))))))))))))))</f>
        <v/>
      </c>
      <c r="O86" s="19" t="b">
        <f>AND(N86&lt;&gt;"",ISNA(MATCH(N86,{"رقم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
      <c r="A87" s="13"/>
      <c r="B87" s="14"/>
      <c r="C87" s="15"/>
      <c r="D87" s="15"/>
      <c r="E87" s="15"/>
      <c r="F87" s="16"/>
      <c r="G87" s="15"/>
      <c r="H87" s="17" t="str">
        <f>IF(OR(C87="",AND(F87="",G87="")),"",IF(G87&lt;&gt;"",ROUND(G87,2),IF($B$8="ريال كامل",ROUNDDOWN(C87*(1-IF(F87&gt;1,F87/100,F87)),0),IF($B$8="ينتهي بـ ٩",ROUND((C87*(1-IF(F87&gt;1,F87/100,F87))+1)/10,0)*10-1,ROUND(C87*(1-IF(F87&gt;1,F87/100,F87)),2)))))</f>
        <v/>
      </c>
      <c r="I87" s="17" t="str">
        <f>IF(OR(C87="",D87=""),"",ROUND(C87/IF($B$5="نعم",1+$B$6,1)-D87-N(E87),2))</f>
        <v/>
      </c>
      <c r="J87" s="17" t="str">
        <f>IF(OR(H87="",D87=""),"",ROUND(H87/IF($B$5="نعم",1+$B$6,1)-D87-N(E87),2))</f>
        <v/>
      </c>
      <c r="K87" s="18" t="str">
        <f>IF(OR(J87="",N(H87)&lt;=0),"",J87/(H87/IF($B$5="نعم",1+$B$6,1)))</f>
        <v/>
      </c>
      <c r="L87" s="18" t="str">
        <f>IF(OR(I87="",J87="",N(I87)&lt;=0),"",1-J87/I87)</f>
        <v/>
      </c>
      <c r="M87" s="14"/>
      <c r="N87" s="19" t="str">
        <f>IF(AND(A87="",C87=""),"",IF(A87="","رقم المنتج ناقص",IF(AND($B$9="سلة",ISERROR(VALUE(A87))),"رقم المنتج: أرقام إنجليزية بس",IF(COUNTIF($A$11:$A$1010,A87)&gt;1,"رقم المنتج مكرر",IF(C87="","السعر الحالي ناقص",IF(H87="","حط نسبة خصم أو سعر عرض",IF(H87&lt;=0,"سعر العرض لازم يكون أكبر من صفر",IF(H87&gt;=C87,"سعر العرض = السعر أو أعلى",IF(AND(J87&lt;&gt;"",N(J87)&lt;0,M87&lt;&gt;"نعم"),"تحت التكلفة",IF($B$4="","حط نهاية العرض فوق",IF(AND($B$2&lt;&gt;"",$B$4&lt;$B$2),"النهاية قبل البداية",IF($B$4&lt;TODAY(),"تاريخ النهاية راح",IF(D87="","تمام، بس بدون تكلفة (ما نقدر نحسب ربحك)",IF(N(J87)&lt;0,"تحت التكلفة، وانت قاصد",IF(K87&lt;$B$7,"تمام، بس هامشك أقل من حدّك","جاهز")))))))))))))))</f>
        <v/>
      </c>
      <c r="O87" s="19" t="b">
        <f>AND(N87&lt;&gt;"",ISNA(MATCH(N87,{"رقم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
      <c r="A88" s="13"/>
      <c r="B88" s="14"/>
      <c r="C88" s="15"/>
      <c r="D88" s="15"/>
      <c r="E88" s="15"/>
      <c r="F88" s="16"/>
      <c r="G88" s="15"/>
      <c r="H88" s="17" t="str">
        <f>IF(OR(C88="",AND(F88="",G88="")),"",IF(G88&lt;&gt;"",ROUND(G88,2),IF($B$8="ريال كامل",ROUNDDOWN(C88*(1-IF(F88&gt;1,F88/100,F88)),0),IF($B$8="ينتهي بـ ٩",ROUND((C88*(1-IF(F88&gt;1,F88/100,F88))+1)/10,0)*10-1,ROUND(C88*(1-IF(F88&gt;1,F88/100,F88)),2)))))</f>
        <v/>
      </c>
      <c r="I88" s="17" t="str">
        <f>IF(OR(C88="",D88=""),"",ROUND(C88/IF($B$5="نعم",1+$B$6,1)-D88-N(E88),2))</f>
        <v/>
      </c>
      <c r="J88" s="17" t="str">
        <f>IF(OR(H88="",D88=""),"",ROUND(H88/IF($B$5="نعم",1+$B$6,1)-D88-N(E88),2))</f>
        <v/>
      </c>
      <c r="K88" s="18" t="str">
        <f>IF(OR(J88="",N(H88)&lt;=0),"",J88/(H88/IF($B$5="نعم",1+$B$6,1)))</f>
        <v/>
      </c>
      <c r="L88" s="18" t="str">
        <f>IF(OR(I88="",J88="",N(I88)&lt;=0),"",1-J88/I88)</f>
        <v/>
      </c>
      <c r="M88" s="14"/>
      <c r="N88" s="19" t="str">
        <f>IF(AND(A88="",C88=""),"",IF(A88="","رقم المنتج ناقص",IF(AND($B$9="سلة",ISERROR(VALUE(A88))),"رقم المنتج: أرقام إنجليزية بس",IF(COUNTIF($A$11:$A$1010,A88)&gt;1,"رقم المنتج مكرر",IF(C88="","السعر الحالي ناقص",IF(H88="","حط نسبة خصم أو سعر عرض",IF(H88&lt;=0,"سعر العرض لازم يكون أكبر من صفر",IF(H88&gt;=C88,"سعر العرض = السعر أو أعلى",IF(AND(J88&lt;&gt;"",N(J88)&lt;0,M88&lt;&gt;"نعم"),"تحت التكلفة",IF($B$4="","حط نهاية العرض فوق",IF(AND($B$2&lt;&gt;"",$B$4&lt;$B$2),"النهاية قبل البداية",IF($B$4&lt;TODAY(),"تاريخ النهاية راح",IF(D88="","تمام، بس بدون تكلفة (ما نقدر نحسب ربحك)",IF(N(J88)&lt;0,"تحت التكلفة، وانت قاصد",IF(K88&lt;$B$7,"تمام، بس هامشك أقل من حدّك","جاهز")))))))))))))))</f>
        <v/>
      </c>
      <c r="O88" s="19" t="b">
        <f>AND(N88&lt;&gt;"",ISNA(MATCH(N88,{"رقم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
      <c r="A89" s="13"/>
      <c r="B89" s="14"/>
      <c r="C89" s="15"/>
      <c r="D89" s="15"/>
      <c r="E89" s="15"/>
      <c r="F89" s="16"/>
      <c r="G89" s="15"/>
      <c r="H89" s="17" t="str">
        <f>IF(OR(C89="",AND(F89="",G89="")),"",IF(G89&lt;&gt;"",ROUND(G89,2),IF($B$8="ريال كامل",ROUNDDOWN(C89*(1-IF(F89&gt;1,F89/100,F89)),0),IF($B$8="ينتهي بـ ٩",ROUND((C89*(1-IF(F89&gt;1,F89/100,F89))+1)/10,0)*10-1,ROUND(C89*(1-IF(F89&gt;1,F89/100,F89)),2)))))</f>
        <v/>
      </c>
      <c r="I89" s="17" t="str">
        <f>IF(OR(C89="",D89=""),"",ROUND(C89/IF($B$5="نعم",1+$B$6,1)-D89-N(E89),2))</f>
        <v/>
      </c>
      <c r="J89" s="17" t="str">
        <f>IF(OR(H89="",D89=""),"",ROUND(H89/IF($B$5="نعم",1+$B$6,1)-D89-N(E89),2))</f>
        <v/>
      </c>
      <c r="K89" s="18" t="str">
        <f>IF(OR(J89="",N(H89)&lt;=0),"",J89/(H89/IF($B$5="نعم",1+$B$6,1)))</f>
        <v/>
      </c>
      <c r="L89" s="18" t="str">
        <f>IF(OR(I89="",J89="",N(I89)&lt;=0),"",1-J89/I89)</f>
        <v/>
      </c>
      <c r="M89" s="14"/>
      <c r="N89" s="19" t="str">
        <f>IF(AND(A89="",C89=""),"",IF(A89="","رقم المنتج ناقص",IF(AND($B$9="سلة",ISERROR(VALUE(A89))),"رقم المنتج: أرقام إنجليزية بس",IF(COUNTIF($A$11:$A$1010,A89)&gt;1,"رقم المنتج مكرر",IF(C89="","السعر الحالي ناقص",IF(H89="","حط نسبة خصم أو سعر عرض",IF(H89&lt;=0,"سعر العرض لازم يكون أكبر من صفر",IF(H89&gt;=C89,"سعر العرض = السعر أو أعلى",IF(AND(J89&lt;&gt;"",N(J89)&lt;0,M89&lt;&gt;"نعم"),"تحت التكلفة",IF($B$4="","حط نهاية العرض فوق",IF(AND($B$2&lt;&gt;"",$B$4&lt;$B$2),"النهاية قبل البداية",IF($B$4&lt;TODAY(),"تاريخ النهاية راح",IF(D89="","تمام، بس بدون تكلفة (ما نقدر نحسب ربحك)",IF(N(J89)&lt;0,"تحت التكلفة، وانت قاصد",IF(K89&lt;$B$7,"تمام، بس هامشك أقل من حدّك","جاهز")))))))))))))))</f>
        <v/>
      </c>
      <c r="O89" s="19" t="b">
        <f>AND(N89&lt;&gt;"",ISNA(MATCH(N89,{"رقم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
      <c r="A90" s="13"/>
      <c r="B90" s="14"/>
      <c r="C90" s="15"/>
      <c r="D90" s="15"/>
      <c r="E90" s="15"/>
      <c r="F90" s="16"/>
      <c r="G90" s="15"/>
      <c r="H90" s="17" t="str">
        <f>IF(OR(C90="",AND(F90="",G90="")),"",IF(G90&lt;&gt;"",ROUND(G90,2),IF($B$8="ريال كامل",ROUNDDOWN(C90*(1-IF(F90&gt;1,F90/100,F90)),0),IF($B$8="ينتهي بـ ٩",ROUND((C90*(1-IF(F90&gt;1,F90/100,F90))+1)/10,0)*10-1,ROUND(C90*(1-IF(F90&gt;1,F90/100,F90)),2)))))</f>
        <v/>
      </c>
      <c r="I90" s="17" t="str">
        <f>IF(OR(C90="",D90=""),"",ROUND(C90/IF($B$5="نعم",1+$B$6,1)-D90-N(E90),2))</f>
        <v/>
      </c>
      <c r="J90" s="17" t="str">
        <f>IF(OR(H90="",D90=""),"",ROUND(H90/IF($B$5="نعم",1+$B$6,1)-D90-N(E90),2))</f>
        <v/>
      </c>
      <c r="K90" s="18" t="str">
        <f>IF(OR(J90="",N(H90)&lt;=0),"",J90/(H90/IF($B$5="نعم",1+$B$6,1)))</f>
        <v/>
      </c>
      <c r="L90" s="18" t="str">
        <f>IF(OR(I90="",J90="",N(I90)&lt;=0),"",1-J90/I90)</f>
        <v/>
      </c>
      <c r="M90" s="14"/>
      <c r="N90" s="19" t="str">
        <f>IF(AND(A90="",C90=""),"",IF(A90="","رقم المنتج ناقص",IF(AND($B$9="سلة",ISERROR(VALUE(A90))),"رقم المنتج: أرقام إنجليزية بس",IF(COUNTIF($A$11:$A$1010,A90)&gt;1,"رقم المنتج مكرر",IF(C90="","السعر الحالي ناقص",IF(H90="","حط نسبة خصم أو سعر عرض",IF(H90&lt;=0,"سعر العرض لازم يكون أكبر من صفر",IF(H90&gt;=C90,"سعر العرض = السعر أو أعلى",IF(AND(J90&lt;&gt;"",N(J90)&lt;0,M90&lt;&gt;"نعم"),"تحت التكلفة",IF($B$4="","حط نهاية العرض فوق",IF(AND($B$2&lt;&gt;"",$B$4&lt;$B$2),"النهاية قبل البداية",IF($B$4&lt;TODAY(),"تاريخ النهاية راح",IF(D90="","تمام، بس بدون تكلفة (ما نقدر نحسب ربحك)",IF(N(J90)&lt;0,"تحت التكلفة، وانت قاصد",IF(K90&lt;$B$7,"تمام، بس هامشك أقل من حدّك","جاهز")))))))))))))))</f>
        <v/>
      </c>
      <c r="O90" s="19" t="b">
        <f>AND(N90&lt;&gt;"",ISNA(MATCH(N90,{"رقم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
      <c r="A91" s="13"/>
      <c r="B91" s="14"/>
      <c r="C91" s="15"/>
      <c r="D91" s="15"/>
      <c r="E91" s="15"/>
      <c r="F91" s="16"/>
      <c r="G91" s="15"/>
      <c r="H91" s="17" t="str">
        <f>IF(OR(C91="",AND(F91="",G91="")),"",IF(G91&lt;&gt;"",ROUND(G91,2),IF($B$8="ريال كامل",ROUNDDOWN(C91*(1-IF(F91&gt;1,F91/100,F91)),0),IF($B$8="ينتهي بـ ٩",ROUND((C91*(1-IF(F91&gt;1,F91/100,F91))+1)/10,0)*10-1,ROUND(C91*(1-IF(F91&gt;1,F91/100,F91)),2)))))</f>
        <v/>
      </c>
      <c r="I91" s="17" t="str">
        <f>IF(OR(C91="",D91=""),"",ROUND(C91/IF($B$5="نعم",1+$B$6,1)-D91-N(E91),2))</f>
        <v/>
      </c>
      <c r="J91" s="17" t="str">
        <f>IF(OR(H91="",D91=""),"",ROUND(H91/IF($B$5="نعم",1+$B$6,1)-D91-N(E91),2))</f>
        <v/>
      </c>
      <c r="K91" s="18" t="str">
        <f>IF(OR(J91="",N(H91)&lt;=0),"",J91/(H91/IF($B$5="نعم",1+$B$6,1)))</f>
        <v/>
      </c>
      <c r="L91" s="18" t="str">
        <f>IF(OR(I91="",J91="",N(I91)&lt;=0),"",1-J91/I91)</f>
        <v/>
      </c>
      <c r="M91" s="14"/>
      <c r="N91" s="19" t="str">
        <f>IF(AND(A91="",C91=""),"",IF(A91="","رقم المنتج ناقص",IF(AND($B$9="سلة",ISERROR(VALUE(A91))),"رقم المنتج: أرقام إنجليزية بس",IF(COUNTIF($A$11:$A$1010,A91)&gt;1,"رقم المنتج مكرر",IF(C91="","السعر الحالي ناقص",IF(H91="","حط نسبة خصم أو سعر عرض",IF(H91&lt;=0,"سعر العرض لازم يكون أكبر من صفر",IF(H91&gt;=C91,"سعر العرض = السعر أو أعلى",IF(AND(J91&lt;&gt;"",N(J91)&lt;0,M91&lt;&gt;"نعم"),"تحت التكلفة",IF($B$4="","حط نهاية العرض فوق",IF(AND($B$2&lt;&gt;"",$B$4&lt;$B$2),"النهاية قبل البداية",IF($B$4&lt;TODAY(),"تاريخ النهاية راح",IF(D91="","تمام، بس بدون تكلفة (ما نقدر نحسب ربحك)",IF(N(J91)&lt;0,"تحت التكلفة، وانت قاصد",IF(K91&lt;$B$7,"تمام، بس هامشك أقل من حدّك","جاهز")))))))))))))))</f>
        <v/>
      </c>
      <c r="O91" s="19" t="b">
        <f>AND(N91&lt;&gt;"",ISNA(MATCH(N91,{"رقم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
      <c r="A92" s="13"/>
      <c r="B92" s="14"/>
      <c r="C92" s="15"/>
      <c r="D92" s="15"/>
      <c r="E92" s="15"/>
      <c r="F92" s="16"/>
      <c r="G92" s="15"/>
      <c r="H92" s="17" t="str">
        <f>IF(OR(C92="",AND(F92="",G92="")),"",IF(G92&lt;&gt;"",ROUND(G92,2),IF($B$8="ريال كامل",ROUNDDOWN(C92*(1-IF(F92&gt;1,F92/100,F92)),0),IF($B$8="ينتهي بـ ٩",ROUND((C92*(1-IF(F92&gt;1,F92/100,F92))+1)/10,0)*10-1,ROUND(C92*(1-IF(F92&gt;1,F92/100,F92)),2)))))</f>
        <v/>
      </c>
      <c r="I92" s="17" t="str">
        <f>IF(OR(C92="",D92=""),"",ROUND(C92/IF($B$5="نعم",1+$B$6,1)-D92-N(E92),2))</f>
        <v/>
      </c>
      <c r="J92" s="17" t="str">
        <f>IF(OR(H92="",D92=""),"",ROUND(H92/IF($B$5="نعم",1+$B$6,1)-D92-N(E92),2))</f>
        <v/>
      </c>
      <c r="K92" s="18" t="str">
        <f>IF(OR(J92="",N(H92)&lt;=0),"",J92/(H92/IF($B$5="نعم",1+$B$6,1)))</f>
        <v/>
      </c>
      <c r="L92" s="18" t="str">
        <f>IF(OR(I92="",J92="",N(I92)&lt;=0),"",1-J92/I92)</f>
        <v/>
      </c>
      <c r="M92" s="14"/>
      <c r="N92" s="19" t="str">
        <f>IF(AND(A92="",C92=""),"",IF(A92="","رقم المنتج ناقص",IF(AND($B$9="سلة",ISERROR(VALUE(A92))),"رقم المنتج: أرقام إنجليزية بس",IF(COUNTIF($A$11:$A$1010,A92)&gt;1,"رقم المنتج مكرر",IF(C92="","السعر الحالي ناقص",IF(H92="","حط نسبة خصم أو سعر عرض",IF(H92&lt;=0,"سعر العرض لازم يكون أكبر من صفر",IF(H92&gt;=C92,"سعر العرض = السعر أو أعلى",IF(AND(J92&lt;&gt;"",N(J92)&lt;0,M92&lt;&gt;"نعم"),"تحت التكلفة",IF($B$4="","حط نهاية العرض فوق",IF(AND($B$2&lt;&gt;"",$B$4&lt;$B$2),"النهاية قبل البداية",IF($B$4&lt;TODAY(),"تاريخ النهاية راح",IF(D92="","تمام، بس بدون تكلفة (ما نقدر نحسب ربحك)",IF(N(J92)&lt;0,"تحت التكلفة، وانت قاصد",IF(K92&lt;$B$7,"تمام، بس هامشك أقل من حدّك","جاهز")))))))))))))))</f>
        <v/>
      </c>
      <c r="O92" s="19" t="b">
        <f>AND(N92&lt;&gt;"",ISNA(MATCH(N92,{"رقم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
      <c r="A93" s="13"/>
      <c r="B93" s="14"/>
      <c r="C93" s="15"/>
      <c r="D93" s="15"/>
      <c r="E93" s="15"/>
      <c r="F93" s="16"/>
      <c r="G93" s="15"/>
      <c r="H93" s="17" t="str">
        <f>IF(OR(C93="",AND(F93="",G93="")),"",IF(G93&lt;&gt;"",ROUND(G93,2),IF($B$8="ريال كامل",ROUNDDOWN(C93*(1-IF(F93&gt;1,F93/100,F93)),0),IF($B$8="ينتهي بـ ٩",ROUND((C93*(1-IF(F93&gt;1,F93/100,F93))+1)/10,0)*10-1,ROUND(C93*(1-IF(F93&gt;1,F93/100,F93)),2)))))</f>
        <v/>
      </c>
      <c r="I93" s="17" t="str">
        <f>IF(OR(C93="",D93=""),"",ROUND(C93/IF($B$5="نعم",1+$B$6,1)-D93-N(E93),2))</f>
        <v/>
      </c>
      <c r="J93" s="17" t="str">
        <f>IF(OR(H93="",D93=""),"",ROUND(H93/IF($B$5="نعم",1+$B$6,1)-D93-N(E93),2))</f>
        <v/>
      </c>
      <c r="K93" s="18" t="str">
        <f>IF(OR(J93="",N(H93)&lt;=0),"",J93/(H93/IF($B$5="نعم",1+$B$6,1)))</f>
        <v/>
      </c>
      <c r="L93" s="18" t="str">
        <f>IF(OR(I93="",J93="",N(I93)&lt;=0),"",1-J93/I93)</f>
        <v/>
      </c>
      <c r="M93" s="14"/>
      <c r="N93" s="19" t="str">
        <f>IF(AND(A93="",C93=""),"",IF(A93="","رقم المنتج ناقص",IF(AND($B$9="سلة",ISERROR(VALUE(A93))),"رقم المنتج: أرقام إنجليزية بس",IF(COUNTIF($A$11:$A$1010,A93)&gt;1,"رقم المنتج مكرر",IF(C93="","السعر الحالي ناقص",IF(H93="","حط نسبة خصم أو سعر عرض",IF(H93&lt;=0,"سعر العرض لازم يكون أكبر من صفر",IF(H93&gt;=C93,"سعر العرض = السعر أو أعلى",IF(AND(J93&lt;&gt;"",N(J93)&lt;0,M93&lt;&gt;"نعم"),"تحت التكلفة",IF($B$4="","حط نهاية العرض فوق",IF(AND($B$2&lt;&gt;"",$B$4&lt;$B$2),"النهاية قبل البداية",IF($B$4&lt;TODAY(),"تاريخ النهاية راح",IF(D93="","تمام، بس بدون تكلفة (ما نقدر نحسب ربحك)",IF(N(J93)&lt;0,"تحت التكلفة، وانت قاصد",IF(K93&lt;$B$7,"تمام، بس هامشك أقل من حدّك","جاهز")))))))))))))))</f>
        <v/>
      </c>
      <c r="O93" s="19" t="b">
        <f>AND(N93&lt;&gt;"",ISNA(MATCH(N93,{"رقم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
      <c r="A94" s="13"/>
      <c r="B94" s="14"/>
      <c r="C94" s="15"/>
      <c r="D94" s="15"/>
      <c r="E94" s="15"/>
      <c r="F94" s="16"/>
      <c r="G94" s="15"/>
      <c r="H94" s="17" t="str">
        <f>IF(OR(C94="",AND(F94="",G94="")),"",IF(G94&lt;&gt;"",ROUND(G94,2),IF($B$8="ريال كامل",ROUNDDOWN(C94*(1-IF(F94&gt;1,F94/100,F94)),0),IF($B$8="ينتهي بـ ٩",ROUND((C94*(1-IF(F94&gt;1,F94/100,F94))+1)/10,0)*10-1,ROUND(C94*(1-IF(F94&gt;1,F94/100,F94)),2)))))</f>
        <v/>
      </c>
      <c r="I94" s="17" t="str">
        <f>IF(OR(C94="",D94=""),"",ROUND(C94/IF($B$5="نعم",1+$B$6,1)-D94-N(E94),2))</f>
        <v/>
      </c>
      <c r="J94" s="17" t="str">
        <f>IF(OR(H94="",D94=""),"",ROUND(H94/IF($B$5="نعم",1+$B$6,1)-D94-N(E94),2))</f>
        <v/>
      </c>
      <c r="K94" s="18" t="str">
        <f>IF(OR(J94="",N(H94)&lt;=0),"",J94/(H94/IF($B$5="نعم",1+$B$6,1)))</f>
        <v/>
      </c>
      <c r="L94" s="18" t="str">
        <f>IF(OR(I94="",J94="",N(I94)&lt;=0),"",1-J94/I94)</f>
        <v/>
      </c>
      <c r="M94" s="14"/>
      <c r="N94" s="19" t="str">
        <f>IF(AND(A94="",C94=""),"",IF(A94="","رقم المنتج ناقص",IF(AND($B$9="سلة",ISERROR(VALUE(A94))),"رقم المنتج: أرقام إنجليزية بس",IF(COUNTIF($A$11:$A$1010,A94)&gt;1,"رقم المنتج مكرر",IF(C94="","السعر الحالي ناقص",IF(H94="","حط نسبة خصم أو سعر عرض",IF(H94&lt;=0,"سعر العرض لازم يكون أكبر من صفر",IF(H94&gt;=C94,"سعر العرض = السعر أو أعلى",IF(AND(J94&lt;&gt;"",N(J94)&lt;0,M94&lt;&gt;"نعم"),"تحت التكلفة",IF($B$4="","حط نهاية العرض فوق",IF(AND($B$2&lt;&gt;"",$B$4&lt;$B$2),"النهاية قبل البداية",IF($B$4&lt;TODAY(),"تاريخ النهاية راح",IF(D94="","تمام، بس بدون تكلفة (ما نقدر نحسب ربحك)",IF(N(J94)&lt;0,"تحت التكلفة، وانت قاصد",IF(K94&lt;$B$7,"تمام، بس هامشك أقل من حدّك","جاهز")))))))))))))))</f>
        <v/>
      </c>
      <c r="O94" s="19" t="b">
        <f>AND(N94&lt;&gt;"",ISNA(MATCH(N94,{"رقم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
      <c r="A95" s="13"/>
      <c r="B95" s="14"/>
      <c r="C95" s="15"/>
      <c r="D95" s="15"/>
      <c r="E95" s="15"/>
      <c r="F95" s="16"/>
      <c r="G95" s="15"/>
      <c r="H95" s="17" t="str">
        <f>IF(OR(C95="",AND(F95="",G95="")),"",IF(G95&lt;&gt;"",ROUND(G95,2),IF($B$8="ريال كامل",ROUNDDOWN(C95*(1-IF(F95&gt;1,F95/100,F95)),0),IF($B$8="ينتهي بـ ٩",ROUND((C95*(1-IF(F95&gt;1,F95/100,F95))+1)/10,0)*10-1,ROUND(C95*(1-IF(F95&gt;1,F95/100,F95)),2)))))</f>
        <v/>
      </c>
      <c r="I95" s="17" t="str">
        <f>IF(OR(C95="",D95=""),"",ROUND(C95/IF($B$5="نعم",1+$B$6,1)-D95-N(E95),2))</f>
        <v/>
      </c>
      <c r="J95" s="17" t="str">
        <f>IF(OR(H95="",D95=""),"",ROUND(H95/IF($B$5="نعم",1+$B$6,1)-D95-N(E95),2))</f>
        <v/>
      </c>
      <c r="K95" s="18" t="str">
        <f>IF(OR(J95="",N(H95)&lt;=0),"",J95/(H95/IF($B$5="نعم",1+$B$6,1)))</f>
        <v/>
      </c>
      <c r="L95" s="18" t="str">
        <f>IF(OR(I95="",J95="",N(I95)&lt;=0),"",1-J95/I95)</f>
        <v/>
      </c>
      <c r="M95" s="14"/>
      <c r="N95" s="19" t="str">
        <f>IF(AND(A95="",C95=""),"",IF(A95="","رقم المنتج ناقص",IF(AND($B$9="سلة",ISERROR(VALUE(A95))),"رقم المنتج: أرقام إنجليزية بس",IF(COUNTIF($A$11:$A$1010,A95)&gt;1,"رقم المنتج مكرر",IF(C95="","السعر الحالي ناقص",IF(H95="","حط نسبة خصم أو سعر عرض",IF(H95&lt;=0,"سعر العرض لازم يكون أكبر من صفر",IF(H95&gt;=C95,"سعر العرض = السعر أو أعلى",IF(AND(J95&lt;&gt;"",N(J95)&lt;0,M95&lt;&gt;"نعم"),"تحت التكلفة",IF($B$4="","حط نهاية العرض فوق",IF(AND($B$2&lt;&gt;"",$B$4&lt;$B$2),"النهاية قبل البداية",IF($B$4&lt;TODAY(),"تاريخ النهاية راح",IF(D95="","تمام، بس بدون تكلفة (ما نقدر نحسب ربحك)",IF(N(J95)&lt;0,"تحت التكلفة، وانت قاصد",IF(K95&lt;$B$7,"تمام، بس هامشك أقل من حدّك","جاهز")))))))))))))))</f>
        <v/>
      </c>
      <c r="O95" s="19" t="b">
        <f>AND(N95&lt;&gt;"",ISNA(MATCH(N95,{"رقم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
      <c r="A96" s="13"/>
      <c r="B96" s="14"/>
      <c r="C96" s="15"/>
      <c r="D96" s="15"/>
      <c r="E96" s="15"/>
      <c r="F96" s="16"/>
      <c r="G96" s="15"/>
      <c r="H96" s="17" t="str">
        <f>IF(OR(C96="",AND(F96="",G96="")),"",IF(G96&lt;&gt;"",ROUND(G96,2),IF($B$8="ريال كامل",ROUNDDOWN(C96*(1-IF(F96&gt;1,F96/100,F96)),0),IF($B$8="ينتهي بـ ٩",ROUND((C96*(1-IF(F96&gt;1,F96/100,F96))+1)/10,0)*10-1,ROUND(C96*(1-IF(F96&gt;1,F96/100,F96)),2)))))</f>
        <v/>
      </c>
      <c r="I96" s="17" t="str">
        <f>IF(OR(C96="",D96=""),"",ROUND(C96/IF($B$5="نعم",1+$B$6,1)-D96-N(E96),2))</f>
        <v/>
      </c>
      <c r="J96" s="17" t="str">
        <f>IF(OR(H96="",D96=""),"",ROUND(H96/IF($B$5="نعم",1+$B$6,1)-D96-N(E96),2))</f>
        <v/>
      </c>
      <c r="K96" s="18" t="str">
        <f>IF(OR(J96="",N(H96)&lt;=0),"",J96/(H96/IF($B$5="نعم",1+$B$6,1)))</f>
        <v/>
      </c>
      <c r="L96" s="18" t="str">
        <f>IF(OR(I96="",J96="",N(I96)&lt;=0),"",1-J96/I96)</f>
        <v/>
      </c>
      <c r="M96" s="14"/>
      <c r="N96" s="19" t="str">
        <f>IF(AND(A96="",C96=""),"",IF(A96="","رقم المنتج ناقص",IF(AND($B$9="سلة",ISERROR(VALUE(A96))),"رقم المنتج: أرقام إنجليزية بس",IF(COUNTIF($A$11:$A$1010,A96)&gt;1,"رقم المنتج مكرر",IF(C96="","السعر الحالي ناقص",IF(H96="","حط نسبة خصم أو سعر عرض",IF(H96&lt;=0,"سعر العرض لازم يكون أكبر من صفر",IF(H96&gt;=C96,"سعر العرض = السعر أو أعلى",IF(AND(J96&lt;&gt;"",N(J96)&lt;0,M96&lt;&gt;"نعم"),"تحت التكلفة",IF($B$4="","حط نهاية العرض فوق",IF(AND($B$2&lt;&gt;"",$B$4&lt;$B$2),"النهاية قبل البداية",IF($B$4&lt;TODAY(),"تاريخ النهاية راح",IF(D96="","تمام، بس بدون تكلفة (ما نقدر نحسب ربحك)",IF(N(J96)&lt;0,"تحت التكلفة، وانت قاصد",IF(K96&lt;$B$7,"تمام، بس هامشك أقل من حدّك","جاهز")))))))))))))))</f>
        <v/>
      </c>
      <c r="O96" s="19" t="b">
        <f>AND(N96&lt;&gt;"",ISNA(MATCH(N96,{"رقم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
      <c r="A97" s="13"/>
      <c r="B97" s="14"/>
      <c r="C97" s="15"/>
      <c r="D97" s="15"/>
      <c r="E97" s="15"/>
      <c r="F97" s="16"/>
      <c r="G97" s="15"/>
      <c r="H97" s="17" t="str">
        <f>IF(OR(C97="",AND(F97="",G97="")),"",IF(G97&lt;&gt;"",ROUND(G97,2),IF($B$8="ريال كامل",ROUNDDOWN(C97*(1-IF(F97&gt;1,F97/100,F97)),0),IF($B$8="ينتهي بـ ٩",ROUND((C97*(1-IF(F97&gt;1,F97/100,F97))+1)/10,0)*10-1,ROUND(C97*(1-IF(F97&gt;1,F97/100,F97)),2)))))</f>
        <v/>
      </c>
      <c r="I97" s="17" t="str">
        <f>IF(OR(C97="",D97=""),"",ROUND(C97/IF($B$5="نعم",1+$B$6,1)-D97-N(E97),2))</f>
        <v/>
      </c>
      <c r="J97" s="17" t="str">
        <f>IF(OR(H97="",D97=""),"",ROUND(H97/IF($B$5="نعم",1+$B$6,1)-D97-N(E97),2))</f>
        <v/>
      </c>
      <c r="K97" s="18" t="str">
        <f>IF(OR(J97="",N(H97)&lt;=0),"",J97/(H97/IF($B$5="نعم",1+$B$6,1)))</f>
        <v/>
      </c>
      <c r="L97" s="18" t="str">
        <f>IF(OR(I97="",J97="",N(I97)&lt;=0),"",1-J97/I97)</f>
        <v/>
      </c>
      <c r="M97" s="14"/>
      <c r="N97" s="19" t="str">
        <f>IF(AND(A97="",C97=""),"",IF(A97="","رقم المنتج ناقص",IF(AND($B$9="سلة",ISERROR(VALUE(A97))),"رقم المنتج: أرقام إنجليزية بس",IF(COUNTIF($A$11:$A$1010,A97)&gt;1,"رقم المنتج مكرر",IF(C97="","السعر الحالي ناقص",IF(H97="","حط نسبة خصم أو سعر عرض",IF(H97&lt;=0,"سعر العرض لازم يكون أكبر من صفر",IF(H97&gt;=C97,"سعر العرض = السعر أو أعلى",IF(AND(J97&lt;&gt;"",N(J97)&lt;0,M97&lt;&gt;"نعم"),"تحت التكلفة",IF($B$4="","حط نهاية العرض فوق",IF(AND($B$2&lt;&gt;"",$B$4&lt;$B$2),"النهاية قبل البداية",IF($B$4&lt;TODAY(),"تاريخ النهاية راح",IF(D97="","تمام، بس بدون تكلفة (ما نقدر نحسب ربحك)",IF(N(J97)&lt;0,"تحت التكلفة، وانت قاصد",IF(K97&lt;$B$7,"تمام، بس هامشك أقل من حدّك","جاهز")))))))))))))))</f>
        <v/>
      </c>
      <c r="O97" s="19" t="b">
        <f>AND(N97&lt;&gt;"",ISNA(MATCH(N97,{"رقم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
      <c r="A98" s="13"/>
      <c r="B98" s="14"/>
      <c r="C98" s="15"/>
      <c r="D98" s="15"/>
      <c r="E98" s="15"/>
      <c r="F98" s="16"/>
      <c r="G98" s="15"/>
      <c r="H98" s="17" t="str">
        <f>IF(OR(C98="",AND(F98="",G98="")),"",IF(G98&lt;&gt;"",ROUND(G98,2),IF($B$8="ريال كامل",ROUNDDOWN(C98*(1-IF(F98&gt;1,F98/100,F98)),0),IF($B$8="ينتهي بـ ٩",ROUND((C98*(1-IF(F98&gt;1,F98/100,F98))+1)/10,0)*10-1,ROUND(C98*(1-IF(F98&gt;1,F98/100,F98)),2)))))</f>
        <v/>
      </c>
      <c r="I98" s="17" t="str">
        <f>IF(OR(C98="",D98=""),"",ROUND(C98/IF($B$5="نعم",1+$B$6,1)-D98-N(E98),2))</f>
        <v/>
      </c>
      <c r="J98" s="17" t="str">
        <f>IF(OR(H98="",D98=""),"",ROUND(H98/IF($B$5="نعم",1+$B$6,1)-D98-N(E98),2))</f>
        <v/>
      </c>
      <c r="K98" s="18" t="str">
        <f>IF(OR(J98="",N(H98)&lt;=0),"",J98/(H98/IF($B$5="نعم",1+$B$6,1)))</f>
        <v/>
      </c>
      <c r="L98" s="18" t="str">
        <f>IF(OR(I98="",J98="",N(I98)&lt;=0),"",1-J98/I98)</f>
        <v/>
      </c>
      <c r="M98" s="14"/>
      <c r="N98" s="19" t="str">
        <f>IF(AND(A98="",C98=""),"",IF(A98="","رقم المنتج ناقص",IF(AND($B$9="سلة",ISERROR(VALUE(A98))),"رقم المنتج: أرقام إنجليزية بس",IF(COUNTIF($A$11:$A$1010,A98)&gt;1,"رقم المنتج مكرر",IF(C98="","السعر الحالي ناقص",IF(H98="","حط نسبة خصم أو سعر عرض",IF(H98&lt;=0,"سعر العرض لازم يكون أكبر من صفر",IF(H98&gt;=C98,"سعر العرض = السعر أو أعلى",IF(AND(J98&lt;&gt;"",N(J98)&lt;0,M98&lt;&gt;"نعم"),"تحت التكلفة",IF($B$4="","حط نهاية العرض فوق",IF(AND($B$2&lt;&gt;"",$B$4&lt;$B$2),"النهاية قبل البداية",IF($B$4&lt;TODAY(),"تاريخ النهاية راح",IF(D98="","تمام، بس بدون تكلفة (ما نقدر نحسب ربحك)",IF(N(J98)&lt;0,"تحت التكلفة، وانت قاصد",IF(K98&lt;$B$7,"تمام، بس هامشك أقل من حدّك","جاهز")))))))))))))))</f>
        <v/>
      </c>
      <c r="O98" s="19" t="b">
        <f>AND(N98&lt;&gt;"",ISNA(MATCH(N98,{"رقم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
      <c r="A99" s="13"/>
      <c r="B99" s="14"/>
      <c r="C99" s="15"/>
      <c r="D99" s="15"/>
      <c r="E99" s="15"/>
      <c r="F99" s="16"/>
      <c r="G99" s="15"/>
      <c r="H99" s="17" t="str">
        <f>IF(OR(C99="",AND(F99="",G99="")),"",IF(G99&lt;&gt;"",ROUND(G99,2),IF($B$8="ريال كامل",ROUNDDOWN(C99*(1-IF(F99&gt;1,F99/100,F99)),0),IF($B$8="ينتهي بـ ٩",ROUND((C99*(1-IF(F99&gt;1,F99/100,F99))+1)/10,0)*10-1,ROUND(C99*(1-IF(F99&gt;1,F99/100,F99)),2)))))</f>
        <v/>
      </c>
      <c r="I99" s="17" t="str">
        <f>IF(OR(C99="",D99=""),"",ROUND(C99/IF($B$5="نعم",1+$B$6,1)-D99-N(E99),2))</f>
        <v/>
      </c>
      <c r="J99" s="17" t="str">
        <f>IF(OR(H99="",D99=""),"",ROUND(H99/IF($B$5="نعم",1+$B$6,1)-D99-N(E99),2))</f>
        <v/>
      </c>
      <c r="K99" s="18" t="str">
        <f>IF(OR(J99="",N(H99)&lt;=0),"",J99/(H99/IF($B$5="نعم",1+$B$6,1)))</f>
        <v/>
      </c>
      <c r="L99" s="18" t="str">
        <f>IF(OR(I99="",J99="",N(I99)&lt;=0),"",1-J99/I99)</f>
        <v/>
      </c>
      <c r="M99" s="14"/>
      <c r="N99" s="19" t="str">
        <f>IF(AND(A99="",C99=""),"",IF(A99="","رقم المنتج ناقص",IF(AND($B$9="سلة",ISERROR(VALUE(A99))),"رقم المنتج: أرقام إنجليزية بس",IF(COUNTIF($A$11:$A$1010,A99)&gt;1,"رقم المنتج مكرر",IF(C99="","السعر الحالي ناقص",IF(H99="","حط نسبة خصم أو سعر عرض",IF(H99&lt;=0,"سعر العرض لازم يكون أكبر من صفر",IF(H99&gt;=C99,"سعر العرض = السعر أو أعلى",IF(AND(J99&lt;&gt;"",N(J99)&lt;0,M99&lt;&gt;"نعم"),"تحت التكلفة",IF($B$4="","حط نهاية العرض فوق",IF(AND($B$2&lt;&gt;"",$B$4&lt;$B$2),"النهاية قبل البداية",IF($B$4&lt;TODAY(),"تاريخ النهاية راح",IF(D99="","تمام، بس بدون تكلفة (ما نقدر نحسب ربحك)",IF(N(J99)&lt;0,"تحت التكلفة، وانت قاصد",IF(K99&lt;$B$7,"تمام، بس هامشك أقل من حدّك","جاهز")))))))))))))))</f>
        <v/>
      </c>
      <c r="O99" s="19" t="b">
        <f>AND(N99&lt;&gt;"",ISNA(MATCH(N99,{"رقم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
      <c r="A100" s="13"/>
      <c r="B100" s="14"/>
      <c r="C100" s="15"/>
      <c r="D100" s="15"/>
      <c r="E100" s="15"/>
      <c r="F100" s="16"/>
      <c r="G100" s="15"/>
      <c r="H100" s="17" t="str">
        <f>IF(OR(C100="",AND(F100="",G100="")),"",IF(G100&lt;&gt;"",ROUND(G100,2),IF($B$8="ريال كامل",ROUNDDOWN(C100*(1-IF(F100&gt;1,F100/100,F100)),0),IF($B$8="ينتهي بـ ٩",ROUND((C100*(1-IF(F100&gt;1,F100/100,F100))+1)/10,0)*10-1,ROUND(C100*(1-IF(F100&gt;1,F100/100,F100)),2)))))</f>
        <v/>
      </c>
      <c r="I100" s="17" t="str">
        <f>IF(OR(C100="",D100=""),"",ROUND(C100/IF($B$5="نعم",1+$B$6,1)-D100-N(E100),2))</f>
        <v/>
      </c>
      <c r="J100" s="17" t="str">
        <f>IF(OR(H100="",D100=""),"",ROUND(H100/IF($B$5="نعم",1+$B$6,1)-D100-N(E100),2))</f>
        <v/>
      </c>
      <c r="K100" s="18" t="str">
        <f>IF(OR(J100="",N(H100)&lt;=0),"",J100/(H100/IF($B$5="نعم",1+$B$6,1)))</f>
        <v/>
      </c>
      <c r="L100" s="18" t="str">
        <f>IF(OR(I100="",J100="",N(I100)&lt;=0),"",1-J100/I100)</f>
        <v/>
      </c>
      <c r="M100" s="14"/>
      <c r="N100" s="19" t="str">
        <f>IF(AND(A100="",C100=""),"",IF(A100="","رقم المنتج ناقص",IF(AND($B$9="سلة",ISERROR(VALUE(A100))),"رقم المنتج: أرقام إنجليزية بس",IF(COUNTIF($A$11:$A$1010,A100)&gt;1,"رقم المنتج مكرر",IF(C100="","السعر الحالي ناقص",IF(H100="","حط نسبة خصم أو سعر عرض",IF(H100&lt;=0,"سعر العرض لازم يكون أكبر من صفر",IF(H100&gt;=C100,"سعر العرض = السعر أو أعلى",IF(AND(J100&lt;&gt;"",N(J100)&lt;0,M100&lt;&gt;"نعم"),"تحت التكلفة",IF($B$4="","حط نهاية العرض فوق",IF(AND($B$2&lt;&gt;"",$B$4&lt;$B$2),"النهاية قبل البداية",IF($B$4&lt;TODAY(),"تاريخ النهاية راح",IF(D100="","تمام، بس بدون تكلفة (ما نقدر نحسب ربحك)",IF(N(J100)&lt;0,"تحت التكلفة، وانت قاصد",IF(K100&lt;$B$7,"تمام، بس هامشك أقل من حدّك","جاهز")))))))))))))))</f>
        <v/>
      </c>
      <c r="O100" s="19" t="b">
        <f>AND(N100&lt;&gt;"",ISNA(MATCH(N100,{"رقم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1">
      <c r="A101" s="13"/>
      <c r="B101" s="14"/>
      <c r="C101" s="15"/>
      <c r="D101" s="15"/>
      <c r="E101" s="15"/>
      <c r="F101" s="16"/>
      <c r="G101" s="15"/>
      <c r="H101" s="17" t="str">
        <f>IF(OR(C101="",AND(F101="",G101="")),"",IF(G101&lt;&gt;"",ROUND(G101,2),IF($B$8="ريال كامل",ROUNDDOWN(C101*(1-IF(F101&gt;1,F101/100,F101)),0),IF($B$8="ينتهي بـ ٩",ROUND((C101*(1-IF(F101&gt;1,F101/100,F101))+1)/10,0)*10-1,ROUND(C101*(1-IF(F101&gt;1,F101/100,F101)),2)))))</f>
        <v/>
      </c>
      <c r="I101" s="17" t="str">
        <f>IF(OR(C101="",D101=""),"",ROUND(C101/IF($B$5="نعم",1+$B$6,1)-D101-N(E101),2))</f>
        <v/>
      </c>
      <c r="J101" s="17" t="str">
        <f>IF(OR(H101="",D101=""),"",ROUND(H101/IF($B$5="نعم",1+$B$6,1)-D101-N(E101),2))</f>
        <v/>
      </c>
      <c r="K101" s="18" t="str">
        <f>IF(OR(J101="",N(H101)&lt;=0),"",J101/(H101/IF($B$5="نعم",1+$B$6,1)))</f>
        <v/>
      </c>
      <c r="L101" s="18" t="str">
        <f>IF(OR(I101="",J101="",N(I101)&lt;=0),"",1-J101/I101)</f>
        <v/>
      </c>
      <c r="M101" s="14"/>
      <c r="N101" s="19" t="str">
        <f>IF(AND(A101="",C101=""),"",IF(A101="","رقم المنتج ناقص",IF(AND($B$9="سلة",ISERROR(VALUE(A101))),"رقم المنتج: أرقام إنجليزية بس",IF(COUNTIF($A$11:$A$1010,A101)&gt;1,"رقم المنتج مكرر",IF(C101="","السعر الحالي ناقص",IF(H101="","حط نسبة خصم أو سعر عرض",IF(H101&lt;=0,"سعر العرض لازم يكون أكبر من صفر",IF(H101&gt;=C101,"سعر العرض = السعر أو أعلى",IF(AND(J101&lt;&gt;"",N(J101)&lt;0,M101&lt;&gt;"نعم"),"تحت التكلفة",IF($B$4="","حط نهاية العرض فوق",IF(AND($B$2&lt;&gt;"",$B$4&lt;$B$2),"النهاية قبل البداية",IF($B$4&lt;TODAY(),"تاريخ النهاية راح",IF(D101="","تمام، بس بدون تكلفة (ما نقدر نحسب ربحك)",IF(N(J101)&lt;0,"تحت التكلفة، وانت قاصد",IF(K101&lt;$B$7,"تمام، بس هامشك أقل من حدّك","جاهز")))))))))))))))</f>
        <v/>
      </c>
      <c r="O101" s="19" t="b">
        <f>AND(N101&lt;&gt;"",ISNA(MATCH(N101,{"رقم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2">
      <c r="A102" s="13"/>
      <c r="B102" s="14"/>
      <c r="C102" s="15"/>
      <c r="D102" s="15"/>
      <c r="E102" s="15"/>
      <c r="F102" s="16"/>
      <c r="G102" s="15"/>
      <c r="H102" s="17" t="str">
        <f>IF(OR(C102="",AND(F102="",G102="")),"",IF(G102&lt;&gt;"",ROUND(G102,2),IF($B$8="ريال كامل",ROUNDDOWN(C102*(1-IF(F102&gt;1,F102/100,F102)),0),IF($B$8="ينتهي بـ ٩",ROUND((C102*(1-IF(F102&gt;1,F102/100,F102))+1)/10,0)*10-1,ROUND(C102*(1-IF(F102&gt;1,F102/100,F102)),2)))))</f>
        <v/>
      </c>
      <c r="I102" s="17" t="str">
        <f>IF(OR(C102="",D102=""),"",ROUND(C102/IF($B$5="نعم",1+$B$6,1)-D102-N(E102),2))</f>
        <v/>
      </c>
      <c r="J102" s="17" t="str">
        <f>IF(OR(H102="",D102=""),"",ROUND(H102/IF($B$5="نعم",1+$B$6,1)-D102-N(E102),2))</f>
        <v/>
      </c>
      <c r="K102" s="18" t="str">
        <f>IF(OR(J102="",N(H102)&lt;=0),"",J102/(H102/IF($B$5="نعم",1+$B$6,1)))</f>
        <v/>
      </c>
      <c r="L102" s="18" t="str">
        <f>IF(OR(I102="",J102="",N(I102)&lt;=0),"",1-J102/I102)</f>
        <v/>
      </c>
      <c r="M102" s="14"/>
      <c r="N102" s="19" t="str">
        <f>IF(AND(A102="",C102=""),"",IF(A102="","رقم المنتج ناقص",IF(AND($B$9="سلة",ISERROR(VALUE(A102))),"رقم المنتج: أرقام إنجليزية بس",IF(COUNTIF($A$11:$A$1010,A102)&gt;1,"رقم المنتج مكرر",IF(C102="","السعر الحالي ناقص",IF(H102="","حط نسبة خصم أو سعر عرض",IF(H102&lt;=0,"سعر العرض لازم يكون أكبر من صفر",IF(H102&gt;=C102,"سعر العرض = السعر أو أعلى",IF(AND(J102&lt;&gt;"",N(J102)&lt;0,M102&lt;&gt;"نعم"),"تحت التكلفة",IF($B$4="","حط نهاية العرض فوق",IF(AND($B$2&lt;&gt;"",$B$4&lt;$B$2),"النهاية قبل البداية",IF($B$4&lt;TODAY(),"تاريخ النهاية راح",IF(D102="","تمام، بس بدون تكلفة (ما نقدر نحسب ربحك)",IF(N(J102)&lt;0,"تحت التكلفة، وانت قاصد",IF(K102&lt;$B$7,"تمام، بس هامشك أقل من حدّك","جاهز")))))))))))))))</f>
        <v/>
      </c>
      <c r="O102" s="19" t="b">
        <f>AND(N102&lt;&gt;"",ISNA(MATCH(N102,{"رقم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3">
      <c r="A103" s="13"/>
      <c r="B103" s="14"/>
      <c r="C103" s="15"/>
      <c r="D103" s="15"/>
      <c r="E103" s="15"/>
      <c r="F103" s="16"/>
      <c r="G103" s="15"/>
      <c r="H103" s="17" t="str">
        <f>IF(OR(C103="",AND(F103="",G103="")),"",IF(G103&lt;&gt;"",ROUND(G103,2),IF($B$8="ريال كامل",ROUNDDOWN(C103*(1-IF(F103&gt;1,F103/100,F103)),0),IF($B$8="ينتهي بـ ٩",ROUND((C103*(1-IF(F103&gt;1,F103/100,F103))+1)/10,0)*10-1,ROUND(C103*(1-IF(F103&gt;1,F103/100,F103)),2)))))</f>
        <v/>
      </c>
      <c r="I103" s="17" t="str">
        <f>IF(OR(C103="",D103=""),"",ROUND(C103/IF($B$5="نعم",1+$B$6,1)-D103-N(E103),2))</f>
        <v/>
      </c>
      <c r="J103" s="17" t="str">
        <f>IF(OR(H103="",D103=""),"",ROUND(H103/IF($B$5="نعم",1+$B$6,1)-D103-N(E103),2))</f>
        <v/>
      </c>
      <c r="K103" s="18" t="str">
        <f>IF(OR(J103="",N(H103)&lt;=0),"",J103/(H103/IF($B$5="نعم",1+$B$6,1)))</f>
        <v/>
      </c>
      <c r="L103" s="18" t="str">
        <f>IF(OR(I103="",J103="",N(I103)&lt;=0),"",1-J103/I103)</f>
        <v/>
      </c>
      <c r="M103" s="14"/>
      <c r="N103" s="19" t="str">
        <f>IF(AND(A103="",C103=""),"",IF(A103="","رقم المنتج ناقص",IF(AND($B$9="سلة",ISERROR(VALUE(A103))),"رقم المنتج: أرقام إنجليزية بس",IF(COUNTIF($A$11:$A$1010,A103)&gt;1,"رقم المنتج مكرر",IF(C103="","السعر الحالي ناقص",IF(H103="","حط نسبة خصم أو سعر عرض",IF(H103&lt;=0,"سعر العرض لازم يكون أكبر من صفر",IF(H103&gt;=C103,"سعر العرض = السعر أو أعلى",IF(AND(J103&lt;&gt;"",N(J103)&lt;0,M103&lt;&gt;"نعم"),"تحت التكلفة",IF($B$4="","حط نهاية العرض فوق",IF(AND($B$2&lt;&gt;"",$B$4&lt;$B$2),"النهاية قبل البداية",IF($B$4&lt;TODAY(),"تاريخ النهاية راح",IF(D103="","تمام، بس بدون تكلفة (ما نقدر نحسب ربحك)",IF(N(J103)&lt;0,"تحت التكلفة، وانت قاصد",IF(K103&lt;$B$7,"تمام، بس هامشك أقل من حدّك","جاهز")))))))))))))))</f>
        <v/>
      </c>
      <c r="O103" s="19" t="b">
        <f>AND(N103&lt;&gt;"",ISNA(MATCH(N103,{"رقم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4">
      <c r="A104" s="13"/>
      <c r="B104" s="14"/>
      <c r="C104" s="15"/>
      <c r="D104" s="15"/>
      <c r="E104" s="15"/>
      <c r="F104" s="16"/>
      <c r="G104" s="15"/>
      <c r="H104" s="17" t="str">
        <f>IF(OR(C104="",AND(F104="",G104="")),"",IF(G104&lt;&gt;"",ROUND(G104,2),IF($B$8="ريال كامل",ROUNDDOWN(C104*(1-IF(F104&gt;1,F104/100,F104)),0),IF($B$8="ينتهي بـ ٩",ROUND((C104*(1-IF(F104&gt;1,F104/100,F104))+1)/10,0)*10-1,ROUND(C104*(1-IF(F104&gt;1,F104/100,F104)),2)))))</f>
        <v/>
      </c>
      <c r="I104" s="17" t="str">
        <f>IF(OR(C104="",D104=""),"",ROUND(C104/IF($B$5="نعم",1+$B$6,1)-D104-N(E104),2))</f>
        <v/>
      </c>
      <c r="J104" s="17" t="str">
        <f>IF(OR(H104="",D104=""),"",ROUND(H104/IF($B$5="نعم",1+$B$6,1)-D104-N(E104),2))</f>
        <v/>
      </c>
      <c r="K104" s="18" t="str">
        <f>IF(OR(J104="",N(H104)&lt;=0),"",J104/(H104/IF($B$5="نعم",1+$B$6,1)))</f>
        <v/>
      </c>
      <c r="L104" s="18" t="str">
        <f>IF(OR(I104="",J104="",N(I104)&lt;=0),"",1-J104/I104)</f>
        <v/>
      </c>
      <c r="M104" s="14"/>
      <c r="N104" s="19" t="str">
        <f>IF(AND(A104="",C104=""),"",IF(A104="","رقم المنتج ناقص",IF(AND($B$9="سلة",ISERROR(VALUE(A104))),"رقم المنتج: أرقام إنجليزية بس",IF(COUNTIF($A$11:$A$1010,A104)&gt;1,"رقم المنتج مكرر",IF(C104="","السعر الحالي ناقص",IF(H104="","حط نسبة خصم أو سعر عرض",IF(H104&lt;=0,"سعر العرض لازم يكون أكبر من صفر",IF(H104&gt;=C104,"سعر العرض = السعر أو أعلى",IF(AND(J104&lt;&gt;"",N(J104)&lt;0,M104&lt;&gt;"نعم"),"تحت التكلفة",IF($B$4="","حط نهاية العرض فوق",IF(AND($B$2&lt;&gt;"",$B$4&lt;$B$2),"النهاية قبل البداية",IF($B$4&lt;TODAY(),"تاريخ النهاية راح",IF(D104="","تمام، بس بدون تكلفة (ما نقدر نحسب ربحك)",IF(N(J104)&lt;0,"تحت التكلفة، وانت قاصد",IF(K104&lt;$B$7,"تمام، بس هامشك أقل من حدّك","جاهز")))))))))))))))</f>
        <v/>
      </c>
      <c r="O104" s="19" t="b">
        <f>AND(N104&lt;&gt;"",ISNA(MATCH(N104,{"رقم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5">
      <c r="A105" s="13"/>
      <c r="B105" s="14"/>
      <c r="C105" s="15"/>
      <c r="D105" s="15"/>
      <c r="E105" s="15"/>
      <c r="F105" s="16"/>
      <c r="G105" s="15"/>
      <c r="H105" s="17" t="str">
        <f>IF(OR(C105="",AND(F105="",G105="")),"",IF(G105&lt;&gt;"",ROUND(G105,2),IF($B$8="ريال كامل",ROUNDDOWN(C105*(1-IF(F105&gt;1,F105/100,F105)),0),IF($B$8="ينتهي بـ ٩",ROUND((C105*(1-IF(F105&gt;1,F105/100,F105))+1)/10,0)*10-1,ROUND(C105*(1-IF(F105&gt;1,F105/100,F105)),2)))))</f>
        <v/>
      </c>
      <c r="I105" s="17" t="str">
        <f>IF(OR(C105="",D105=""),"",ROUND(C105/IF($B$5="نعم",1+$B$6,1)-D105-N(E105),2))</f>
        <v/>
      </c>
      <c r="J105" s="17" t="str">
        <f>IF(OR(H105="",D105=""),"",ROUND(H105/IF($B$5="نعم",1+$B$6,1)-D105-N(E105),2))</f>
        <v/>
      </c>
      <c r="K105" s="18" t="str">
        <f>IF(OR(J105="",N(H105)&lt;=0),"",J105/(H105/IF($B$5="نعم",1+$B$6,1)))</f>
        <v/>
      </c>
      <c r="L105" s="18" t="str">
        <f>IF(OR(I105="",J105="",N(I105)&lt;=0),"",1-J105/I105)</f>
        <v/>
      </c>
      <c r="M105" s="14"/>
      <c r="N105" s="19" t="str">
        <f>IF(AND(A105="",C105=""),"",IF(A105="","رقم المنتج ناقص",IF(AND($B$9="سلة",ISERROR(VALUE(A105))),"رقم المنتج: أرقام إنجليزية بس",IF(COUNTIF($A$11:$A$1010,A105)&gt;1,"رقم المنتج مكرر",IF(C105="","السعر الحالي ناقص",IF(H105="","حط نسبة خصم أو سعر عرض",IF(H105&lt;=0,"سعر العرض لازم يكون أكبر من صفر",IF(H105&gt;=C105,"سعر العرض = السعر أو أعلى",IF(AND(J105&lt;&gt;"",N(J105)&lt;0,M105&lt;&gt;"نعم"),"تحت التكلفة",IF($B$4="","حط نهاية العرض فوق",IF(AND($B$2&lt;&gt;"",$B$4&lt;$B$2),"النهاية قبل البداية",IF($B$4&lt;TODAY(),"تاريخ النهاية راح",IF(D105="","تمام، بس بدون تكلفة (ما نقدر نحسب ربحك)",IF(N(J105)&lt;0,"تحت التكلفة، وانت قاصد",IF(K105&lt;$B$7,"تمام، بس هامشك أقل من حدّك","جاهز")))))))))))))))</f>
        <v/>
      </c>
      <c r="O105" s="19" t="b">
        <f>AND(N105&lt;&gt;"",ISNA(MATCH(N105,{"رقم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6">
      <c r="A106" s="13"/>
      <c r="B106" s="14"/>
      <c r="C106" s="15"/>
      <c r="D106" s="15"/>
      <c r="E106" s="15"/>
      <c r="F106" s="16"/>
      <c r="G106" s="15"/>
      <c r="H106" s="17" t="str">
        <f>IF(OR(C106="",AND(F106="",G106="")),"",IF(G106&lt;&gt;"",ROUND(G106,2),IF($B$8="ريال كامل",ROUNDDOWN(C106*(1-IF(F106&gt;1,F106/100,F106)),0),IF($B$8="ينتهي بـ ٩",ROUND((C106*(1-IF(F106&gt;1,F106/100,F106))+1)/10,0)*10-1,ROUND(C106*(1-IF(F106&gt;1,F106/100,F106)),2)))))</f>
        <v/>
      </c>
      <c r="I106" s="17" t="str">
        <f>IF(OR(C106="",D106=""),"",ROUND(C106/IF($B$5="نعم",1+$B$6,1)-D106-N(E106),2))</f>
        <v/>
      </c>
      <c r="J106" s="17" t="str">
        <f>IF(OR(H106="",D106=""),"",ROUND(H106/IF($B$5="نعم",1+$B$6,1)-D106-N(E106),2))</f>
        <v/>
      </c>
      <c r="K106" s="18" t="str">
        <f>IF(OR(J106="",N(H106)&lt;=0),"",J106/(H106/IF($B$5="نعم",1+$B$6,1)))</f>
        <v/>
      </c>
      <c r="L106" s="18" t="str">
        <f>IF(OR(I106="",J106="",N(I106)&lt;=0),"",1-J106/I106)</f>
        <v/>
      </c>
      <c r="M106" s="14"/>
      <c r="N106" s="19" t="str">
        <f>IF(AND(A106="",C106=""),"",IF(A106="","رقم المنتج ناقص",IF(AND($B$9="سلة",ISERROR(VALUE(A106))),"رقم المنتج: أرقام إنجليزية بس",IF(COUNTIF($A$11:$A$1010,A106)&gt;1,"رقم المنتج مكرر",IF(C106="","السعر الحالي ناقص",IF(H106="","حط نسبة خصم أو سعر عرض",IF(H106&lt;=0,"سعر العرض لازم يكون أكبر من صفر",IF(H106&gt;=C106,"سعر العرض = السعر أو أعلى",IF(AND(J106&lt;&gt;"",N(J106)&lt;0,M106&lt;&gt;"نعم"),"تحت التكلفة",IF($B$4="","حط نهاية العرض فوق",IF(AND($B$2&lt;&gt;"",$B$4&lt;$B$2),"النهاية قبل البداية",IF($B$4&lt;TODAY(),"تاريخ النهاية راح",IF(D106="","تمام، بس بدون تكلفة (ما نقدر نحسب ربحك)",IF(N(J106)&lt;0,"تحت التكلفة، وانت قاصد",IF(K106&lt;$B$7,"تمام، بس هامشك أقل من حدّك","جاهز")))))))))))))))</f>
        <v/>
      </c>
      <c r="O106" s="19" t="b">
        <f>AND(N106&lt;&gt;"",ISNA(MATCH(N106,{"رقم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7">
      <c r="A107" s="13"/>
      <c r="B107" s="14"/>
      <c r="C107" s="15"/>
      <c r="D107" s="15"/>
      <c r="E107" s="15"/>
      <c r="F107" s="16"/>
      <c r="G107" s="15"/>
      <c r="H107" s="17" t="str">
        <f>IF(OR(C107="",AND(F107="",G107="")),"",IF(G107&lt;&gt;"",ROUND(G107,2),IF($B$8="ريال كامل",ROUNDDOWN(C107*(1-IF(F107&gt;1,F107/100,F107)),0),IF($B$8="ينتهي بـ ٩",ROUND((C107*(1-IF(F107&gt;1,F107/100,F107))+1)/10,0)*10-1,ROUND(C107*(1-IF(F107&gt;1,F107/100,F107)),2)))))</f>
        <v/>
      </c>
      <c r="I107" s="17" t="str">
        <f>IF(OR(C107="",D107=""),"",ROUND(C107/IF($B$5="نعم",1+$B$6,1)-D107-N(E107),2))</f>
        <v/>
      </c>
      <c r="J107" s="17" t="str">
        <f>IF(OR(H107="",D107=""),"",ROUND(H107/IF($B$5="نعم",1+$B$6,1)-D107-N(E107),2))</f>
        <v/>
      </c>
      <c r="K107" s="18" t="str">
        <f>IF(OR(J107="",N(H107)&lt;=0),"",J107/(H107/IF($B$5="نعم",1+$B$6,1)))</f>
        <v/>
      </c>
      <c r="L107" s="18" t="str">
        <f>IF(OR(I107="",J107="",N(I107)&lt;=0),"",1-J107/I107)</f>
        <v/>
      </c>
      <c r="M107" s="14"/>
      <c r="N107" s="19" t="str">
        <f>IF(AND(A107="",C107=""),"",IF(A107="","رقم المنتج ناقص",IF(AND($B$9="سلة",ISERROR(VALUE(A107))),"رقم المنتج: أرقام إنجليزية بس",IF(COUNTIF($A$11:$A$1010,A107)&gt;1,"رقم المنتج مكرر",IF(C107="","السعر الحالي ناقص",IF(H107="","حط نسبة خصم أو سعر عرض",IF(H107&lt;=0,"سعر العرض لازم يكون أكبر من صفر",IF(H107&gt;=C107,"سعر العرض = السعر أو أعلى",IF(AND(J107&lt;&gt;"",N(J107)&lt;0,M107&lt;&gt;"نعم"),"تحت التكلفة",IF($B$4="","حط نهاية العرض فوق",IF(AND($B$2&lt;&gt;"",$B$4&lt;$B$2),"النهاية قبل البداية",IF($B$4&lt;TODAY(),"تاريخ النهاية راح",IF(D107="","تمام، بس بدون تكلفة (ما نقدر نحسب ربحك)",IF(N(J107)&lt;0,"تحت التكلفة، وانت قاصد",IF(K107&lt;$B$7,"تمام، بس هامشك أقل من حدّك","جاهز")))))))))))))))</f>
        <v/>
      </c>
      <c r="O107" s="19" t="b">
        <f>AND(N107&lt;&gt;"",ISNA(MATCH(N107,{"رقم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8">
      <c r="A108" s="13"/>
      <c r="B108" s="14"/>
      <c r="C108" s="15"/>
      <c r="D108" s="15"/>
      <c r="E108" s="15"/>
      <c r="F108" s="16"/>
      <c r="G108" s="15"/>
      <c r="H108" s="17" t="str">
        <f>IF(OR(C108="",AND(F108="",G108="")),"",IF(G108&lt;&gt;"",ROUND(G108,2),IF($B$8="ريال كامل",ROUNDDOWN(C108*(1-IF(F108&gt;1,F108/100,F108)),0),IF($B$8="ينتهي بـ ٩",ROUND((C108*(1-IF(F108&gt;1,F108/100,F108))+1)/10,0)*10-1,ROUND(C108*(1-IF(F108&gt;1,F108/100,F108)),2)))))</f>
        <v/>
      </c>
      <c r="I108" s="17" t="str">
        <f>IF(OR(C108="",D108=""),"",ROUND(C108/IF($B$5="نعم",1+$B$6,1)-D108-N(E108),2))</f>
        <v/>
      </c>
      <c r="J108" s="17" t="str">
        <f>IF(OR(H108="",D108=""),"",ROUND(H108/IF($B$5="نعم",1+$B$6,1)-D108-N(E108),2))</f>
        <v/>
      </c>
      <c r="K108" s="18" t="str">
        <f>IF(OR(J108="",N(H108)&lt;=0),"",J108/(H108/IF($B$5="نعم",1+$B$6,1)))</f>
        <v/>
      </c>
      <c r="L108" s="18" t="str">
        <f>IF(OR(I108="",J108="",N(I108)&lt;=0),"",1-J108/I108)</f>
        <v/>
      </c>
      <c r="M108" s="14"/>
      <c r="N108" s="19" t="str">
        <f>IF(AND(A108="",C108=""),"",IF(A108="","رقم المنتج ناقص",IF(AND($B$9="سلة",ISERROR(VALUE(A108))),"رقم المنتج: أرقام إنجليزية بس",IF(COUNTIF($A$11:$A$1010,A108)&gt;1,"رقم المنتج مكرر",IF(C108="","السعر الحالي ناقص",IF(H108="","حط نسبة خصم أو سعر عرض",IF(H108&lt;=0,"سعر العرض لازم يكون أكبر من صفر",IF(H108&gt;=C108,"سعر العرض = السعر أو أعلى",IF(AND(J108&lt;&gt;"",N(J108)&lt;0,M108&lt;&gt;"نعم"),"تحت التكلفة",IF($B$4="","حط نهاية العرض فوق",IF(AND($B$2&lt;&gt;"",$B$4&lt;$B$2),"النهاية قبل البداية",IF($B$4&lt;TODAY(),"تاريخ النهاية راح",IF(D108="","تمام، بس بدون تكلفة (ما نقدر نحسب ربحك)",IF(N(J108)&lt;0,"تحت التكلفة، وانت قاصد",IF(K108&lt;$B$7,"تمام، بس هامشك أقل من حدّك","جاهز")))))))))))))))</f>
        <v/>
      </c>
      <c r="O108" s="19" t="b">
        <f>AND(N108&lt;&gt;"",ISNA(MATCH(N108,{"رقم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9">
      <c r="A109" s="13"/>
      <c r="B109" s="14"/>
      <c r="C109" s="15"/>
      <c r="D109" s="15"/>
      <c r="E109" s="15"/>
      <c r="F109" s="16"/>
      <c r="G109" s="15"/>
      <c r="H109" s="17" t="str">
        <f>IF(OR(C109="",AND(F109="",G109="")),"",IF(G109&lt;&gt;"",ROUND(G109,2),IF($B$8="ريال كامل",ROUNDDOWN(C109*(1-IF(F109&gt;1,F109/100,F109)),0),IF($B$8="ينتهي بـ ٩",ROUND((C109*(1-IF(F109&gt;1,F109/100,F109))+1)/10,0)*10-1,ROUND(C109*(1-IF(F109&gt;1,F109/100,F109)),2)))))</f>
        <v/>
      </c>
      <c r="I109" s="17" t="str">
        <f>IF(OR(C109="",D109=""),"",ROUND(C109/IF($B$5="نعم",1+$B$6,1)-D109-N(E109),2))</f>
        <v/>
      </c>
      <c r="J109" s="17" t="str">
        <f>IF(OR(H109="",D109=""),"",ROUND(H109/IF($B$5="نعم",1+$B$6,1)-D109-N(E109),2))</f>
        <v/>
      </c>
      <c r="K109" s="18" t="str">
        <f>IF(OR(J109="",N(H109)&lt;=0),"",J109/(H109/IF($B$5="نعم",1+$B$6,1)))</f>
        <v/>
      </c>
      <c r="L109" s="18" t="str">
        <f>IF(OR(I109="",J109="",N(I109)&lt;=0),"",1-J109/I109)</f>
        <v/>
      </c>
      <c r="M109" s="14"/>
      <c r="N109" s="19" t="str">
        <f>IF(AND(A109="",C109=""),"",IF(A109="","رقم المنتج ناقص",IF(AND($B$9="سلة",ISERROR(VALUE(A109))),"رقم المنتج: أرقام إنجليزية بس",IF(COUNTIF($A$11:$A$1010,A109)&gt;1,"رقم المنتج مكرر",IF(C109="","السعر الحالي ناقص",IF(H109="","حط نسبة خصم أو سعر عرض",IF(H109&lt;=0,"سعر العرض لازم يكون أكبر من صفر",IF(H109&gt;=C109,"سعر العرض = السعر أو أعلى",IF(AND(J109&lt;&gt;"",N(J109)&lt;0,M109&lt;&gt;"نعم"),"تحت التكلفة",IF($B$4="","حط نهاية العرض فوق",IF(AND($B$2&lt;&gt;"",$B$4&lt;$B$2),"النهاية قبل البداية",IF($B$4&lt;TODAY(),"تاريخ النهاية راح",IF(D109="","تمام، بس بدون تكلفة (ما نقدر نحسب ربحك)",IF(N(J109)&lt;0,"تحت التكلفة، وانت قاصد",IF(K109&lt;$B$7,"تمام، بس هامشك أقل من حدّك","جاهز")))))))))))))))</f>
        <v/>
      </c>
      <c r="O109" s="19" t="b">
        <f>AND(N109&lt;&gt;"",ISNA(MATCH(N109,{"رقم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0">
      <c r="A110" s="13"/>
      <c r="B110" s="14"/>
      <c r="C110" s="15"/>
      <c r="D110" s="15"/>
      <c r="E110" s="15"/>
      <c r="F110" s="16"/>
      <c r="G110" s="15"/>
      <c r="H110" s="17" t="str">
        <f>IF(OR(C110="",AND(F110="",G110="")),"",IF(G110&lt;&gt;"",ROUND(G110,2),IF($B$8="ريال كامل",ROUNDDOWN(C110*(1-IF(F110&gt;1,F110/100,F110)),0),IF($B$8="ينتهي بـ ٩",ROUND((C110*(1-IF(F110&gt;1,F110/100,F110))+1)/10,0)*10-1,ROUND(C110*(1-IF(F110&gt;1,F110/100,F110)),2)))))</f>
        <v/>
      </c>
      <c r="I110" s="17" t="str">
        <f>IF(OR(C110="",D110=""),"",ROUND(C110/IF($B$5="نعم",1+$B$6,1)-D110-N(E110),2))</f>
        <v/>
      </c>
      <c r="J110" s="17" t="str">
        <f>IF(OR(H110="",D110=""),"",ROUND(H110/IF($B$5="نعم",1+$B$6,1)-D110-N(E110),2))</f>
        <v/>
      </c>
      <c r="K110" s="18" t="str">
        <f>IF(OR(J110="",N(H110)&lt;=0),"",J110/(H110/IF($B$5="نعم",1+$B$6,1)))</f>
        <v/>
      </c>
      <c r="L110" s="18" t="str">
        <f>IF(OR(I110="",J110="",N(I110)&lt;=0),"",1-J110/I110)</f>
        <v/>
      </c>
      <c r="M110" s="14"/>
      <c r="N110" s="19" t="str">
        <f>IF(AND(A110="",C110=""),"",IF(A110="","رقم المنتج ناقص",IF(AND($B$9="سلة",ISERROR(VALUE(A110))),"رقم المنتج: أرقام إنجليزية بس",IF(COUNTIF($A$11:$A$1010,A110)&gt;1,"رقم المنتج مكرر",IF(C110="","السعر الحالي ناقص",IF(H110="","حط نسبة خصم أو سعر عرض",IF(H110&lt;=0,"سعر العرض لازم يكون أكبر من صفر",IF(H110&gt;=C110,"سعر العرض = السعر أو أعلى",IF(AND(J110&lt;&gt;"",N(J110)&lt;0,M110&lt;&gt;"نعم"),"تحت التكلفة",IF($B$4="","حط نهاية العرض فوق",IF(AND($B$2&lt;&gt;"",$B$4&lt;$B$2),"النهاية قبل البداية",IF($B$4&lt;TODAY(),"تاريخ النهاية راح",IF(D110="","تمام، بس بدون تكلفة (ما نقدر نحسب ربحك)",IF(N(J110)&lt;0,"تحت التكلفة، وانت قاصد",IF(K110&lt;$B$7,"تمام، بس هامشك أقل من حدّك","جاهز")))))))))))))))</f>
        <v/>
      </c>
      <c r="O110" s="19" t="b">
        <f>AND(N110&lt;&gt;"",ISNA(MATCH(N110,{"رقم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1">
      <c r="A111" s="13"/>
      <c r="B111" s="14"/>
      <c r="C111" s="15"/>
      <c r="D111" s="15"/>
      <c r="E111" s="15"/>
      <c r="F111" s="16"/>
      <c r="G111" s="15"/>
      <c r="H111" s="17" t="str">
        <f>IF(OR(C111="",AND(F111="",G111="")),"",IF(G111&lt;&gt;"",ROUND(G111,2),IF($B$8="ريال كامل",ROUNDDOWN(C111*(1-IF(F111&gt;1,F111/100,F111)),0),IF($B$8="ينتهي بـ ٩",ROUND((C111*(1-IF(F111&gt;1,F111/100,F111))+1)/10,0)*10-1,ROUND(C111*(1-IF(F111&gt;1,F111/100,F111)),2)))))</f>
        <v/>
      </c>
      <c r="I111" s="17" t="str">
        <f>IF(OR(C111="",D111=""),"",ROUND(C111/IF($B$5="نعم",1+$B$6,1)-D111-N(E111),2))</f>
        <v/>
      </c>
      <c r="J111" s="17" t="str">
        <f>IF(OR(H111="",D111=""),"",ROUND(H111/IF($B$5="نعم",1+$B$6,1)-D111-N(E111),2))</f>
        <v/>
      </c>
      <c r="K111" s="18" t="str">
        <f>IF(OR(J111="",N(H111)&lt;=0),"",J111/(H111/IF($B$5="نعم",1+$B$6,1)))</f>
        <v/>
      </c>
      <c r="L111" s="18" t="str">
        <f>IF(OR(I111="",J111="",N(I111)&lt;=0),"",1-J111/I111)</f>
        <v/>
      </c>
      <c r="M111" s="14"/>
      <c r="N111" s="19" t="str">
        <f>IF(AND(A111="",C111=""),"",IF(A111="","رقم المنتج ناقص",IF(AND($B$9="سلة",ISERROR(VALUE(A111))),"رقم المنتج: أرقام إنجليزية بس",IF(COUNTIF($A$11:$A$1010,A111)&gt;1,"رقم المنتج مكرر",IF(C111="","السعر الحالي ناقص",IF(H111="","حط نسبة خصم أو سعر عرض",IF(H111&lt;=0,"سعر العرض لازم يكون أكبر من صفر",IF(H111&gt;=C111,"سعر العرض = السعر أو أعلى",IF(AND(J111&lt;&gt;"",N(J111)&lt;0,M111&lt;&gt;"نعم"),"تحت التكلفة",IF($B$4="","حط نهاية العرض فوق",IF(AND($B$2&lt;&gt;"",$B$4&lt;$B$2),"النهاية قبل البداية",IF($B$4&lt;TODAY(),"تاريخ النهاية راح",IF(D111="","تمام، بس بدون تكلفة (ما نقدر نحسب ربحك)",IF(N(J111)&lt;0,"تحت التكلفة، وانت قاصد",IF(K111&lt;$B$7,"تمام، بس هامشك أقل من حدّك","جاهز")))))))))))))))</f>
        <v/>
      </c>
      <c r="O111" s="19" t="b">
        <f>AND(N111&lt;&gt;"",ISNA(MATCH(N111,{"رقم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2">
      <c r="A112" s="13"/>
      <c r="B112" s="14"/>
      <c r="C112" s="15"/>
      <c r="D112" s="15"/>
      <c r="E112" s="15"/>
      <c r="F112" s="16"/>
      <c r="G112" s="15"/>
      <c r="H112" s="17" t="str">
        <f>IF(OR(C112="",AND(F112="",G112="")),"",IF(G112&lt;&gt;"",ROUND(G112,2),IF($B$8="ريال كامل",ROUNDDOWN(C112*(1-IF(F112&gt;1,F112/100,F112)),0),IF($B$8="ينتهي بـ ٩",ROUND((C112*(1-IF(F112&gt;1,F112/100,F112))+1)/10,0)*10-1,ROUND(C112*(1-IF(F112&gt;1,F112/100,F112)),2)))))</f>
        <v/>
      </c>
      <c r="I112" s="17" t="str">
        <f>IF(OR(C112="",D112=""),"",ROUND(C112/IF($B$5="نعم",1+$B$6,1)-D112-N(E112),2))</f>
        <v/>
      </c>
      <c r="J112" s="17" t="str">
        <f>IF(OR(H112="",D112=""),"",ROUND(H112/IF($B$5="نعم",1+$B$6,1)-D112-N(E112),2))</f>
        <v/>
      </c>
      <c r="K112" s="18" t="str">
        <f>IF(OR(J112="",N(H112)&lt;=0),"",J112/(H112/IF($B$5="نعم",1+$B$6,1)))</f>
        <v/>
      </c>
      <c r="L112" s="18" t="str">
        <f>IF(OR(I112="",J112="",N(I112)&lt;=0),"",1-J112/I112)</f>
        <v/>
      </c>
      <c r="M112" s="14"/>
      <c r="N112" s="19" t="str">
        <f>IF(AND(A112="",C112=""),"",IF(A112="","رقم المنتج ناقص",IF(AND($B$9="سلة",ISERROR(VALUE(A112))),"رقم المنتج: أرقام إنجليزية بس",IF(COUNTIF($A$11:$A$1010,A112)&gt;1,"رقم المنتج مكرر",IF(C112="","السعر الحالي ناقص",IF(H112="","حط نسبة خصم أو سعر عرض",IF(H112&lt;=0,"سعر العرض لازم يكون أكبر من صفر",IF(H112&gt;=C112,"سعر العرض = السعر أو أعلى",IF(AND(J112&lt;&gt;"",N(J112)&lt;0,M112&lt;&gt;"نعم"),"تحت التكلفة",IF($B$4="","حط نهاية العرض فوق",IF(AND($B$2&lt;&gt;"",$B$4&lt;$B$2),"النهاية قبل البداية",IF($B$4&lt;TODAY(),"تاريخ النهاية راح",IF(D112="","تمام، بس بدون تكلفة (ما نقدر نحسب ربحك)",IF(N(J112)&lt;0,"تحت التكلفة، وانت قاصد",IF(K112&lt;$B$7,"تمام، بس هامشك أقل من حدّك","جاهز")))))))))))))))</f>
        <v/>
      </c>
      <c r="O112" s="19" t="b">
        <f>AND(N112&lt;&gt;"",ISNA(MATCH(N112,{"رقم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3">
      <c r="A113" s="13"/>
      <c r="B113" s="14"/>
      <c r="C113" s="15"/>
      <c r="D113" s="15"/>
      <c r="E113" s="15"/>
      <c r="F113" s="16"/>
      <c r="G113" s="15"/>
      <c r="H113" s="17" t="str">
        <f>IF(OR(C113="",AND(F113="",G113="")),"",IF(G113&lt;&gt;"",ROUND(G113,2),IF($B$8="ريال كامل",ROUNDDOWN(C113*(1-IF(F113&gt;1,F113/100,F113)),0),IF($B$8="ينتهي بـ ٩",ROUND((C113*(1-IF(F113&gt;1,F113/100,F113))+1)/10,0)*10-1,ROUND(C113*(1-IF(F113&gt;1,F113/100,F113)),2)))))</f>
        <v/>
      </c>
      <c r="I113" s="17" t="str">
        <f>IF(OR(C113="",D113=""),"",ROUND(C113/IF($B$5="نعم",1+$B$6,1)-D113-N(E113),2))</f>
        <v/>
      </c>
      <c r="J113" s="17" t="str">
        <f>IF(OR(H113="",D113=""),"",ROUND(H113/IF($B$5="نعم",1+$B$6,1)-D113-N(E113),2))</f>
        <v/>
      </c>
      <c r="K113" s="18" t="str">
        <f>IF(OR(J113="",N(H113)&lt;=0),"",J113/(H113/IF($B$5="نعم",1+$B$6,1)))</f>
        <v/>
      </c>
      <c r="L113" s="18" t="str">
        <f>IF(OR(I113="",J113="",N(I113)&lt;=0),"",1-J113/I113)</f>
        <v/>
      </c>
      <c r="M113" s="14"/>
      <c r="N113" s="19" t="str">
        <f>IF(AND(A113="",C113=""),"",IF(A113="","رقم المنتج ناقص",IF(AND($B$9="سلة",ISERROR(VALUE(A113))),"رقم المنتج: أرقام إنجليزية بس",IF(COUNTIF($A$11:$A$1010,A113)&gt;1,"رقم المنتج مكرر",IF(C113="","السعر الحالي ناقص",IF(H113="","حط نسبة خصم أو سعر عرض",IF(H113&lt;=0,"سعر العرض لازم يكون أكبر من صفر",IF(H113&gt;=C113,"سعر العرض = السعر أو أعلى",IF(AND(J113&lt;&gt;"",N(J113)&lt;0,M113&lt;&gt;"نعم"),"تحت التكلفة",IF($B$4="","حط نهاية العرض فوق",IF(AND($B$2&lt;&gt;"",$B$4&lt;$B$2),"النهاية قبل البداية",IF($B$4&lt;TODAY(),"تاريخ النهاية راح",IF(D113="","تمام، بس بدون تكلفة (ما نقدر نحسب ربحك)",IF(N(J113)&lt;0,"تحت التكلفة، وانت قاصد",IF(K113&lt;$B$7,"تمام، بس هامشك أقل من حدّك","جاهز")))))))))))))))</f>
        <v/>
      </c>
      <c r="O113" s="19" t="b">
        <f>AND(N113&lt;&gt;"",ISNA(MATCH(N113,{"رقم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4">
      <c r="A114" s="13"/>
      <c r="B114" s="14"/>
      <c r="C114" s="15"/>
      <c r="D114" s="15"/>
      <c r="E114" s="15"/>
      <c r="F114" s="16"/>
      <c r="G114" s="15"/>
      <c r="H114" s="17" t="str">
        <f>IF(OR(C114="",AND(F114="",G114="")),"",IF(G114&lt;&gt;"",ROUND(G114,2),IF($B$8="ريال كامل",ROUNDDOWN(C114*(1-IF(F114&gt;1,F114/100,F114)),0),IF($B$8="ينتهي بـ ٩",ROUND((C114*(1-IF(F114&gt;1,F114/100,F114))+1)/10,0)*10-1,ROUND(C114*(1-IF(F114&gt;1,F114/100,F114)),2)))))</f>
        <v/>
      </c>
      <c r="I114" s="17" t="str">
        <f>IF(OR(C114="",D114=""),"",ROUND(C114/IF($B$5="نعم",1+$B$6,1)-D114-N(E114),2))</f>
        <v/>
      </c>
      <c r="J114" s="17" t="str">
        <f>IF(OR(H114="",D114=""),"",ROUND(H114/IF($B$5="نعم",1+$B$6,1)-D114-N(E114),2))</f>
        <v/>
      </c>
      <c r="K114" s="18" t="str">
        <f>IF(OR(J114="",N(H114)&lt;=0),"",J114/(H114/IF($B$5="نعم",1+$B$6,1)))</f>
        <v/>
      </c>
      <c r="L114" s="18" t="str">
        <f>IF(OR(I114="",J114="",N(I114)&lt;=0),"",1-J114/I114)</f>
        <v/>
      </c>
      <c r="M114" s="14"/>
      <c r="N114" s="19" t="str">
        <f>IF(AND(A114="",C114=""),"",IF(A114="","رقم المنتج ناقص",IF(AND($B$9="سلة",ISERROR(VALUE(A114))),"رقم المنتج: أرقام إنجليزية بس",IF(COUNTIF($A$11:$A$1010,A114)&gt;1,"رقم المنتج مكرر",IF(C114="","السعر الحالي ناقص",IF(H114="","حط نسبة خصم أو سعر عرض",IF(H114&lt;=0,"سعر العرض لازم يكون أكبر من صفر",IF(H114&gt;=C114,"سعر العرض = السعر أو أعلى",IF(AND(J114&lt;&gt;"",N(J114)&lt;0,M114&lt;&gt;"نعم"),"تحت التكلفة",IF($B$4="","حط نهاية العرض فوق",IF(AND($B$2&lt;&gt;"",$B$4&lt;$B$2),"النهاية قبل البداية",IF($B$4&lt;TODAY(),"تاريخ النهاية راح",IF(D114="","تمام، بس بدون تكلفة (ما نقدر نحسب ربحك)",IF(N(J114)&lt;0,"تحت التكلفة، وانت قاصد",IF(K114&lt;$B$7,"تمام، بس هامشك أقل من حدّك","جاهز")))))))))))))))</f>
        <v/>
      </c>
      <c r="O114" s="19" t="b">
        <f>AND(N114&lt;&gt;"",ISNA(MATCH(N114,{"رقم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5">
      <c r="A115" s="13"/>
      <c r="B115" s="14"/>
      <c r="C115" s="15"/>
      <c r="D115" s="15"/>
      <c r="E115" s="15"/>
      <c r="F115" s="16"/>
      <c r="G115" s="15"/>
      <c r="H115" s="17" t="str">
        <f>IF(OR(C115="",AND(F115="",G115="")),"",IF(G115&lt;&gt;"",ROUND(G115,2),IF($B$8="ريال كامل",ROUNDDOWN(C115*(1-IF(F115&gt;1,F115/100,F115)),0),IF($B$8="ينتهي بـ ٩",ROUND((C115*(1-IF(F115&gt;1,F115/100,F115))+1)/10,0)*10-1,ROUND(C115*(1-IF(F115&gt;1,F115/100,F115)),2)))))</f>
        <v/>
      </c>
      <c r="I115" s="17" t="str">
        <f>IF(OR(C115="",D115=""),"",ROUND(C115/IF($B$5="نعم",1+$B$6,1)-D115-N(E115),2))</f>
        <v/>
      </c>
      <c r="J115" s="17" t="str">
        <f>IF(OR(H115="",D115=""),"",ROUND(H115/IF($B$5="نعم",1+$B$6,1)-D115-N(E115),2))</f>
        <v/>
      </c>
      <c r="K115" s="18" t="str">
        <f>IF(OR(J115="",N(H115)&lt;=0),"",J115/(H115/IF($B$5="نعم",1+$B$6,1)))</f>
        <v/>
      </c>
      <c r="L115" s="18" t="str">
        <f>IF(OR(I115="",J115="",N(I115)&lt;=0),"",1-J115/I115)</f>
        <v/>
      </c>
      <c r="M115" s="14"/>
      <c r="N115" s="19" t="str">
        <f>IF(AND(A115="",C115=""),"",IF(A115="","رقم المنتج ناقص",IF(AND($B$9="سلة",ISERROR(VALUE(A115))),"رقم المنتج: أرقام إنجليزية بس",IF(COUNTIF($A$11:$A$1010,A115)&gt;1,"رقم المنتج مكرر",IF(C115="","السعر الحالي ناقص",IF(H115="","حط نسبة خصم أو سعر عرض",IF(H115&lt;=0,"سعر العرض لازم يكون أكبر من صفر",IF(H115&gt;=C115,"سعر العرض = السعر أو أعلى",IF(AND(J115&lt;&gt;"",N(J115)&lt;0,M115&lt;&gt;"نعم"),"تحت التكلفة",IF($B$4="","حط نهاية العرض فوق",IF(AND($B$2&lt;&gt;"",$B$4&lt;$B$2),"النهاية قبل البداية",IF($B$4&lt;TODAY(),"تاريخ النهاية راح",IF(D115="","تمام، بس بدون تكلفة (ما نقدر نحسب ربحك)",IF(N(J115)&lt;0,"تحت التكلفة، وانت قاصد",IF(K115&lt;$B$7,"تمام، بس هامشك أقل من حدّك","جاهز")))))))))))))))</f>
        <v/>
      </c>
      <c r="O115" s="19" t="b">
        <f>AND(N115&lt;&gt;"",ISNA(MATCH(N115,{"رقم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6">
      <c r="A116" s="13"/>
      <c r="B116" s="14"/>
      <c r="C116" s="15"/>
      <c r="D116" s="15"/>
      <c r="E116" s="15"/>
      <c r="F116" s="16"/>
      <c r="G116" s="15"/>
      <c r="H116" s="17" t="str">
        <f>IF(OR(C116="",AND(F116="",G116="")),"",IF(G116&lt;&gt;"",ROUND(G116,2),IF($B$8="ريال كامل",ROUNDDOWN(C116*(1-IF(F116&gt;1,F116/100,F116)),0),IF($B$8="ينتهي بـ ٩",ROUND((C116*(1-IF(F116&gt;1,F116/100,F116))+1)/10,0)*10-1,ROUND(C116*(1-IF(F116&gt;1,F116/100,F116)),2)))))</f>
        <v/>
      </c>
      <c r="I116" s="17" t="str">
        <f>IF(OR(C116="",D116=""),"",ROUND(C116/IF($B$5="نعم",1+$B$6,1)-D116-N(E116),2))</f>
        <v/>
      </c>
      <c r="J116" s="17" t="str">
        <f>IF(OR(H116="",D116=""),"",ROUND(H116/IF($B$5="نعم",1+$B$6,1)-D116-N(E116),2))</f>
        <v/>
      </c>
      <c r="K116" s="18" t="str">
        <f>IF(OR(J116="",N(H116)&lt;=0),"",J116/(H116/IF($B$5="نعم",1+$B$6,1)))</f>
        <v/>
      </c>
      <c r="L116" s="18" t="str">
        <f>IF(OR(I116="",J116="",N(I116)&lt;=0),"",1-J116/I116)</f>
        <v/>
      </c>
      <c r="M116" s="14"/>
      <c r="N116" s="19" t="str">
        <f>IF(AND(A116="",C116=""),"",IF(A116="","رقم المنتج ناقص",IF(AND($B$9="سلة",ISERROR(VALUE(A116))),"رقم المنتج: أرقام إنجليزية بس",IF(COUNTIF($A$11:$A$1010,A116)&gt;1,"رقم المنتج مكرر",IF(C116="","السعر الحالي ناقص",IF(H116="","حط نسبة خصم أو سعر عرض",IF(H116&lt;=0,"سعر العرض لازم يكون أكبر من صفر",IF(H116&gt;=C116,"سعر العرض = السعر أو أعلى",IF(AND(J116&lt;&gt;"",N(J116)&lt;0,M116&lt;&gt;"نعم"),"تحت التكلفة",IF($B$4="","حط نهاية العرض فوق",IF(AND($B$2&lt;&gt;"",$B$4&lt;$B$2),"النهاية قبل البداية",IF($B$4&lt;TODAY(),"تاريخ النهاية راح",IF(D116="","تمام، بس بدون تكلفة (ما نقدر نحسب ربحك)",IF(N(J116)&lt;0,"تحت التكلفة، وانت قاصد",IF(K116&lt;$B$7,"تمام، بس هامشك أقل من حدّك","جاهز")))))))))))))))</f>
        <v/>
      </c>
      <c r="O116" s="19" t="b">
        <f>AND(N116&lt;&gt;"",ISNA(MATCH(N116,{"رقم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7">
      <c r="A117" s="13"/>
      <c r="B117" s="14"/>
      <c r="C117" s="15"/>
      <c r="D117" s="15"/>
      <c r="E117" s="15"/>
      <c r="F117" s="16"/>
      <c r="G117" s="15"/>
      <c r="H117" s="17" t="str">
        <f>IF(OR(C117="",AND(F117="",G117="")),"",IF(G117&lt;&gt;"",ROUND(G117,2),IF($B$8="ريال كامل",ROUNDDOWN(C117*(1-IF(F117&gt;1,F117/100,F117)),0),IF($B$8="ينتهي بـ ٩",ROUND((C117*(1-IF(F117&gt;1,F117/100,F117))+1)/10,0)*10-1,ROUND(C117*(1-IF(F117&gt;1,F117/100,F117)),2)))))</f>
        <v/>
      </c>
      <c r="I117" s="17" t="str">
        <f>IF(OR(C117="",D117=""),"",ROUND(C117/IF($B$5="نعم",1+$B$6,1)-D117-N(E117),2))</f>
        <v/>
      </c>
      <c r="J117" s="17" t="str">
        <f>IF(OR(H117="",D117=""),"",ROUND(H117/IF($B$5="نعم",1+$B$6,1)-D117-N(E117),2))</f>
        <v/>
      </c>
      <c r="K117" s="18" t="str">
        <f>IF(OR(J117="",N(H117)&lt;=0),"",J117/(H117/IF($B$5="نعم",1+$B$6,1)))</f>
        <v/>
      </c>
      <c r="L117" s="18" t="str">
        <f>IF(OR(I117="",J117="",N(I117)&lt;=0),"",1-J117/I117)</f>
        <v/>
      </c>
      <c r="M117" s="14"/>
      <c r="N117" s="19" t="str">
        <f>IF(AND(A117="",C117=""),"",IF(A117="","رقم المنتج ناقص",IF(AND($B$9="سلة",ISERROR(VALUE(A117))),"رقم المنتج: أرقام إنجليزية بس",IF(COUNTIF($A$11:$A$1010,A117)&gt;1,"رقم المنتج مكرر",IF(C117="","السعر الحالي ناقص",IF(H117="","حط نسبة خصم أو سعر عرض",IF(H117&lt;=0,"سعر العرض لازم يكون أكبر من صفر",IF(H117&gt;=C117,"سعر العرض = السعر أو أعلى",IF(AND(J117&lt;&gt;"",N(J117)&lt;0,M117&lt;&gt;"نعم"),"تحت التكلفة",IF($B$4="","حط نهاية العرض فوق",IF(AND($B$2&lt;&gt;"",$B$4&lt;$B$2),"النهاية قبل البداية",IF($B$4&lt;TODAY(),"تاريخ النهاية راح",IF(D117="","تمام، بس بدون تكلفة (ما نقدر نحسب ربحك)",IF(N(J117)&lt;0,"تحت التكلفة، وانت قاصد",IF(K117&lt;$B$7,"تمام، بس هامشك أقل من حدّك","جاهز")))))))))))))))</f>
        <v/>
      </c>
      <c r="O117" s="19" t="b">
        <f>AND(N117&lt;&gt;"",ISNA(MATCH(N117,{"رقم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8">
      <c r="A118" s="13"/>
      <c r="B118" s="14"/>
      <c r="C118" s="15"/>
      <c r="D118" s="15"/>
      <c r="E118" s="15"/>
      <c r="F118" s="16"/>
      <c r="G118" s="15"/>
      <c r="H118" s="17" t="str">
        <f>IF(OR(C118="",AND(F118="",G118="")),"",IF(G118&lt;&gt;"",ROUND(G118,2),IF($B$8="ريال كامل",ROUNDDOWN(C118*(1-IF(F118&gt;1,F118/100,F118)),0),IF($B$8="ينتهي بـ ٩",ROUND((C118*(1-IF(F118&gt;1,F118/100,F118))+1)/10,0)*10-1,ROUND(C118*(1-IF(F118&gt;1,F118/100,F118)),2)))))</f>
        <v/>
      </c>
      <c r="I118" s="17" t="str">
        <f>IF(OR(C118="",D118=""),"",ROUND(C118/IF($B$5="نعم",1+$B$6,1)-D118-N(E118),2))</f>
        <v/>
      </c>
      <c r="J118" s="17" t="str">
        <f>IF(OR(H118="",D118=""),"",ROUND(H118/IF($B$5="نعم",1+$B$6,1)-D118-N(E118),2))</f>
        <v/>
      </c>
      <c r="K118" s="18" t="str">
        <f>IF(OR(J118="",N(H118)&lt;=0),"",J118/(H118/IF($B$5="نعم",1+$B$6,1)))</f>
        <v/>
      </c>
      <c r="L118" s="18" t="str">
        <f>IF(OR(I118="",J118="",N(I118)&lt;=0),"",1-J118/I118)</f>
        <v/>
      </c>
      <c r="M118" s="14"/>
      <c r="N118" s="19" t="str">
        <f>IF(AND(A118="",C118=""),"",IF(A118="","رقم المنتج ناقص",IF(AND($B$9="سلة",ISERROR(VALUE(A118))),"رقم المنتج: أرقام إنجليزية بس",IF(COUNTIF($A$11:$A$1010,A118)&gt;1,"رقم المنتج مكرر",IF(C118="","السعر الحالي ناقص",IF(H118="","حط نسبة خصم أو سعر عرض",IF(H118&lt;=0,"سعر العرض لازم يكون أكبر من صفر",IF(H118&gt;=C118,"سعر العرض = السعر أو أعلى",IF(AND(J118&lt;&gt;"",N(J118)&lt;0,M118&lt;&gt;"نعم"),"تحت التكلفة",IF($B$4="","حط نهاية العرض فوق",IF(AND($B$2&lt;&gt;"",$B$4&lt;$B$2),"النهاية قبل البداية",IF($B$4&lt;TODAY(),"تاريخ النهاية راح",IF(D118="","تمام، بس بدون تكلفة (ما نقدر نحسب ربحك)",IF(N(J118)&lt;0,"تحت التكلفة، وانت قاصد",IF(K118&lt;$B$7,"تمام، بس هامشك أقل من حدّك","جاهز")))))))))))))))</f>
        <v/>
      </c>
      <c r="O118" s="19" t="b">
        <f>AND(N118&lt;&gt;"",ISNA(MATCH(N118,{"رقم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19">
      <c r="A119" s="13"/>
      <c r="B119" s="14"/>
      <c r="C119" s="15"/>
      <c r="D119" s="15"/>
      <c r="E119" s="15"/>
      <c r="F119" s="16"/>
      <c r="G119" s="15"/>
      <c r="H119" s="17" t="str">
        <f>IF(OR(C119="",AND(F119="",G119="")),"",IF(G119&lt;&gt;"",ROUND(G119,2),IF($B$8="ريال كامل",ROUNDDOWN(C119*(1-IF(F119&gt;1,F119/100,F119)),0),IF($B$8="ينتهي بـ ٩",ROUND((C119*(1-IF(F119&gt;1,F119/100,F119))+1)/10,0)*10-1,ROUND(C119*(1-IF(F119&gt;1,F119/100,F119)),2)))))</f>
        <v/>
      </c>
      <c r="I119" s="17" t="str">
        <f>IF(OR(C119="",D119=""),"",ROUND(C119/IF($B$5="نعم",1+$B$6,1)-D119-N(E119),2))</f>
        <v/>
      </c>
      <c r="J119" s="17" t="str">
        <f>IF(OR(H119="",D119=""),"",ROUND(H119/IF($B$5="نعم",1+$B$6,1)-D119-N(E119),2))</f>
        <v/>
      </c>
      <c r="K119" s="18" t="str">
        <f>IF(OR(J119="",N(H119)&lt;=0),"",J119/(H119/IF($B$5="نعم",1+$B$6,1)))</f>
        <v/>
      </c>
      <c r="L119" s="18" t="str">
        <f>IF(OR(I119="",J119="",N(I119)&lt;=0),"",1-J119/I119)</f>
        <v/>
      </c>
      <c r="M119" s="14"/>
      <c r="N119" s="19" t="str">
        <f>IF(AND(A119="",C119=""),"",IF(A119="","رقم المنتج ناقص",IF(AND($B$9="سلة",ISERROR(VALUE(A119))),"رقم المنتج: أرقام إنجليزية بس",IF(COUNTIF($A$11:$A$1010,A119)&gt;1,"رقم المنتج مكرر",IF(C119="","السعر الحالي ناقص",IF(H119="","حط نسبة خصم أو سعر عرض",IF(H119&lt;=0,"سعر العرض لازم يكون أكبر من صفر",IF(H119&gt;=C119,"سعر العرض = السعر أو أعلى",IF(AND(J119&lt;&gt;"",N(J119)&lt;0,M119&lt;&gt;"نعم"),"تحت التكلفة",IF($B$4="","حط نهاية العرض فوق",IF(AND($B$2&lt;&gt;"",$B$4&lt;$B$2),"النهاية قبل البداية",IF($B$4&lt;TODAY(),"تاريخ النهاية راح",IF(D119="","تمام، بس بدون تكلفة (ما نقدر نحسب ربحك)",IF(N(J119)&lt;0,"تحت التكلفة، وانت قاصد",IF(K119&lt;$B$7,"تمام، بس هامشك أقل من حدّك","جاهز")))))))))))))))</f>
        <v/>
      </c>
      <c r="O119" s="19" t="b">
        <f>AND(N119&lt;&gt;"",ISNA(MATCH(N119,{"رقم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0">
      <c r="A120" s="13"/>
      <c r="B120" s="14"/>
      <c r="C120" s="15"/>
      <c r="D120" s="15"/>
      <c r="E120" s="15"/>
      <c r="F120" s="16"/>
      <c r="G120" s="15"/>
      <c r="H120" s="17" t="str">
        <f>IF(OR(C120="",AND(F120="",G120="")),"",IF(G120&lt;&gt;"",ROUND(G120,2),IF($B$8="ريال كامل",ROUNDDOWN(C120*(1-IF(F120&gt;1,F120/100,F120)),0),IF($B$8="ينتهي بـ ٩",ROUND((C120*(1-IF(F120&gt;1,F120/100,F120))+1)/10,0)*10-1,ROUND(C120*(1-IF(F120&gt;1,F120/100,F120)),2)))))</f>
        <v/>
      </c>
      <c r="I120" s="17" t="str">
        <f>IF(OR(C120="",D120=""),"",ROUND(C120/IF($B$5="نعم",1+$B$6,1)-D120-N(E120),2))</f>
        <v/>
      </c>
      <c r="J120" s="17" t="str">
        <f>IF(OR(H120="",D120=""),"",ROUND(H120/IF($B$5="نعم",1+$B$6,1)-D120-N(E120),2))</f>
        <v/>
      </c>
      <c r="K120" s="18" t="str">
        <f>IF(OR(J120="",N(H120)&lt;=0),"",J120/(H120/IF($B$5="نعم",1+$B$6,1)))</f>
        <v/>
      </c>
      <c r="L120" s="18" t="str">
        <f>IF(OR(I120="",J120="",N(I120)&lt;=0),"",1-J120/I120)</f>
        <v/>
      </c>
      <c r="M120" s="14"/>
      <c r="N120" s="19" t="str">
        <f>IF(AND(A120="",C120=""),"",IF(A120="","رقم المنتج ناقص",IF(AND($B$9="سلة",ISERROR(VALUE(A120))),"رقم المنتج: أرقام إنجليزية بس",IF(COUNTIF($A$11:$A$1010,A120)&gt;1,"رقم المنتج مكرر",IF(C120="","السعر الحالي ناقص",IF(H120="","حط نسبة خصم أو سعر عرض",IF(H120&lt;=0,"سعر العرض لازم يكون أكبر من صفر",IF(H120&gt;=C120,"سعر العرض = السعر أو أعلى",IF(AND(J120&lt;&gt;"",N(J120)&lt;0,M120&lt;&gt;"نعم"),"تحت التكلفة",IF($B$4="","حط نهاية العرض فوق",IF(AND($B$2&lt;&gt;"",$B$4&lt;$B$2),"النهاية قبل البداية",IF($B$4&lt;TODAY(),"تاريخ النهاية راح",IF(D120="","تمام، بس بدون تكلفة (ما نقدر نحسب ربحك)",IF(N(J120)&lt;0,"تحت التكلفة، وانت قاصد",IF(K120&lt;$B$7,"تمام، بس هامشك أقل من حدّك","جاهز")))))))))))))))</f>
        <v/>
      </c>
      <c r="O120" s="19" t="b">
        <f>AND(N120&lt;&gt;"",ISNA(MATCH(N120,{"رقم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1">
      <c r="A121" s="13"/>
      <c r="B121" s="14"/>
      <c r="C121" s="15"/>
      <c r="D121" s="15"/>
      <c r="E121" s="15"/>
      <c r="F121" s="16"/>
      <c r="G121" s="15"/>
      <c r="H121" s="17" t="str">
        <f>IF(OR(C121="",AND(F121="",G121="")),"",IF(G121&lt;&gt;"",ROUND(G121,2),IF($B$8="ريال كامل",ROUNDDOWN(C121*(1-IF(F121&gt;1,F121/100,F121)),0),IF($B$8="ينتهي بـ ٩",ROUND((C121*(1-IF(F121&gt;1,F121/100,F121))+1)/10,0)*10-1,ROUND(C121*(1-IF(F121&gt;1,F121/100,F121)),2)))))</f>
        <v/>
      </c>
      <c r="I121" s="17" t="str">
        <f>IF(OR(C121="",D121=""),"",ROUND(C121/IF($B$5="نعم",1+$B$6,1)-D121-N(E121),2))</f>
        <v/>
      </c>
      <c r="J121" s="17" t="str">
        <f>IF(OR(H121="",D121=""),"",ROUND(H121/IF($B$5="نعم",1+$B$6,1)-D121-N(E121),2))</f>
        <v/>
      </c>
      <c r="K121" s="18" t="str">
        <f>IF(OR(J121="",N(H121)&lt;=0),"",J121/(H121/IF($B$5="نعم",1+$B$6,1)))</f>
        <v/>
      </c>
      <c r="L121" s="18" t="str">
        <f>IF(OR(I121="",J121="",N(I121)&lt;=0),"",1-J121/I121)</f>
        <v/>
      </c>
      <c r="M121" s="14"/>
      <c r="N121" s="19" t="str">
        <f>IF(AND(A121="",C121=""),"",IF(A121="","رقم المنتج ناقص",IF(AND($B$9="سلة",ISERROR(VALUE(A121))),"رقم المنتج: أرقام إنجليزية بس",IF(COUNTIF($A$11:$A$1010,A121)&gt;1,"رقم المنتج مكرر",IF(C121="","السعر الحالي ناقص",IF(H121="","حط نسبة خصم أو سعر عرض",IF(H121&lt;=0,"سعر العرض لازم يكون أكبر من صفر",IF(H121&gt;=C121,"سعر العرض = السعر أو أعلى",IF(AND(J121&lt;&gt;"",N(J121)&lt;0,M121&lt;&gt;"نعم"),"تحت التكلفة",IF($B$4="","حط نهاية العرض فوق",IF(AND($B$2&lt;&gt;"",$B$4&lt;$B$2),"النهاية قبل البداية",IF($B$4&lt;TODAY(),"تاريخ النهاية راح",IF(D121="","تمام، بس بدون تكلفة (ما نقدر نحسب ربحك)",IF(N(J121)&lt;0,"تحت التكلفة، وانت قاصد",IF(K121&lt;$B$7,"تمام، بس هامشك أقل من حدّك","جاهز")))))))))))))))</f>
        <v/>
      </c>
      <c r="O121" s="19" t="b">
        <f>AND(N121&lt;&gt;"",ISNA(MATCH(N121,{"رقم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2">
      <c r="A122" s="13"/>
      <c r="B122" s="14"/>
      <c r="C122" s="15"/>
      <c r="D122" s="15"/>
      <c r="E122" s="15"/>
      <c r="F122" s="16"/>
      <c r="G122" s="15"/>
      <c r="H122" s="17" t="str">
        <f>IF(OR(C122="",AND(F122="",G122="")),"",IF(G122&lt;&gt;"",ROUND(G122,2),IF($B$8="ريال كامل",ROUNDDOWN(C122*(1-IF(F122&gt;1,F122/100,F122)),0),IF($B$8="ينتهي بـ ٩",ROUND((C122*(1-IF(F122&gt;1,F122/100,F122))+1)/10,0)*10-1,ROUND(C122*(1-IF(F122&gt;1,F122/100,F122)),2)))))</f>
        <v/>
      </c>
      <c r="I122" s="17" t="str">
        <f>IF(OR(C122="",D122=""),"",ROUND(C122/IF($B$5="نعم",1+$B$6,1)-D122-N(E122),2))</f>
        <v/>
      </c>
      <c r="J122" s="17" t="str">
        <f>IF(OR(H122="",D122=""),"",ROUND(H122/IF($B$5="نعم",1+$B$6,1)-D122-N(E122),2))</f>
        <v/>
      </c>
      <c r="K122" s="18" t="str">
        <f>IF(OR(J122="",N(H122)&lt;=0),"",J122/(H122/IF($B$5="نعم",1+$B$6,1)))</f>
        <v/>
      </c>
      <c r="L122" s="18" t="str">
        <f>IF(OR(I122="",J122="",N(I122)&lt;=0),"",1-J122/I122)</f>
        <v/>
      </c>
      <c r="M122" s="14"/>
      <c r="N122" s="19" t="str">
        <f>IF(AND(A122="",C122=""),"",IF(A122="","رقم المنتج ناقص",IF(AND($B$9="سلة",ISERROR(VALUE(A122))),"رقم المنتج: أرقام إنجليزية بس",IF(COUNTIF($A$11:$A$1010,A122)&gt;1,"رقم المنتج مكرر",IF(C122="","السعر الحالي ناقص",IF(H122="","حط نسبة خصم أو سعر عرض",IF(H122&lt;=0,"سعر العرض لازم يكون أكبر من صفر",IF(H122&gt;=C122,"سعر العرض = السعر أو أعلى",IF(AND(J122&lt;&gt;"",N(J122)&lt;0,M122&lt;&gt;"نعم"),"تحت التكلفة",IF($B$4="","حط نهاية العرض فوق",IF(AND($B$2&lt;&gt;"",$B$4&lt;$B$2),"النهاية قبل البداية",IF($B$4&lt;TODAY(),"تاريخ النهاية راح",IF(D122="","تمام، بس بدون تكلفة (ما نقدر نحسب ربحك)",IF(N(J122)&lt;0,"تحت التكلفة، وانت قاصد",IF(K122&lt;$B$7,"تمام، بس هامشك أقل من حدّك","جاهز")))))))))))))))</f>
        <v/>
      </c>
      <c r="O122" s="19" t="b">
        <f>AND(N122&lt;&gt;"",ISNA(MATCH(N122,{"رقم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3">
      <c r="A123" s="13"/>
      <c r="B123" s="14"/>
      <c r="C123" s="15"/>
      <c r="D123" s="15"/>
      <c r="E123" s="15"/>
      <c r="F123" s="16"/>
      <c r="G123" s="15"/>
      <c r="H123" s="17" t="str">
        <f>IF(OR(C123="",AND(F123="",G123="")),"",IF(G123&lt;&gt;"",ROUND(G123,2),IF($B$8="ريال كامل",ROUNDDOWN(C123*(1-IF(F123&gt;1,F123/100,F123)),0),IF($B$8="ينتهي بـ ٩",ROUND((C123*(1-IF(F123&gt;1,F123/100,F123))+1)/10,0)*10-1,ROUND(C123*(1-IF(F123&gt;1,F123/100,F123)),2)))))</f>
        <v/>
      </c>
      <c r="I123" s="17" t="str">
        <f>IF(OR(C123="",D123=""),"",ROUND(C123/IF($B$5="نعم",1+$B$6,1)-D123-N(E123),2))</f>
        <v/>
      </c>
      <c r="J123" s="17" t="str">
        <f>IF(OR(H123="",D123=""),"",ROUND(H123/IF($B$5="نعم",1+$B$6,1)-D123-N(E123),2))</f>
        <v/>
      </c>
      <c r="K123" s="18" t="str">
        <f>IF(OR(J123="",N(H123)&lt;=0),"",J123/(H123/IF($B$5="نعم",1+$B$6,1)))</f>
        <v/>
      </c>
      <c r="L123" s="18" t="str">
        <f>IF(OR(I123="",J123="",N(I123)&lt;=0),"",1-J123/I123)</f>
        <v/>
      </c>
      <c r="M123" s="14"/>
      <c r="N123" s="19" t="str">
        <f>IF(AND(A123="",C123=""),"",IF(A123="","رقم المنتج ناقص",IF(AND($B$9="سلة",ISERROR(VALUE(A123))),"رقم المنتج: أرقام إنجليزية بس",IF(COUNTIF($A$11:$A$1010,A123)&gt;1,"رقم المنتج مكرر",IF(C123="","السعر الحالي ناقص",IF(H123="","حط نسبة خصم أو سعر عرض",IF(H123&lt;=0,"سعر العرض لازم يكون أكبر من صفر",IF(H123&gt;=C123,"سعر العرض = السعر أو أعلى",IF(AND(J123&lt;&gt;"",N(J123)&lt;0,M123&lt;&gt;"نعم"),"تحت التكلفة",IF($B$4="","حط نهاية العرض فوق",IF(AND($B$2&lt;&gt;"",$B$4&lt;$B$2),"النهاية قبل البداية",IF($B$4&lt;TODAY(),"تاريخ النهاية راح",IF(D123="","تمام، بس بدون تكلفة (ما نقدر نحسب ربحك)",IF(N(J123)&lt;0,"تحت التكلفة، وانت قاصد",IF(K123&lt;$B$7,"تمام، بس هامشك أقل من حدّك","جاهز")))))))))))))))</f>
        <v/>
      </c>
      <c r="O123" s="19" t="b">
        <f>AND(N123&lt;&gt;"",ISNA(MATCH(N123,{"رقم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4">
      <c r="A124" s="13"/>
      <c r="B124" s="14"/>
      <c r="C124" s="15"/>
      <c r="D124" s="15"/>
      <c r="E124" s="15"/>
      <c r="F124" s="16"/>
      <c r="G124" s="15"/>
      <c r="H124" s="17" t="str">
        <f>IF(OR(C124="",AND(F124="",G124="")),"",IF(G124&lt;&gt;"",ROUND(G124,2),IF($B$8="ريال كامل",ROUNDDOWN(C124*(1-IF(F124&gt;1,F124/100,F124)),0),IF($B$8="ينتهي بـ ٩",ROUND((C124*(1-IF(F124&gt;1,F124/100,F124))+1)/10,0)*10-1,ROUND(C124*(1-IF(F124&gt;1,F124/100,F124)),2)))))</f>
        <v/>
      </c>
      <c r="I124" s="17" t="str">
        <f>IF(OR(C124="",D124=""),"",ROUND(C124/IF($B$5="نعم",1+$B$6,1)-D124-N(E124),2))</f>
        <v/>
      </c>
      <c r="J124" s="17" t="str">
        <f>IF(OR(H124="",D124=""),"",ROUND(H124/IF($B$5="نعم",1+$B$6,1)-D124-N(E124),2))</f>
        <v/>
      </c>
      <c r="K124" s="18" t="str">
        <f>IF(OR(J124="",N(H124)&lt;=0),"",J124/(H124/IF($B$5="نعم",1+$B$6,1)))</f>
        <v/>
      </c>
      <c r="L124" s="18" t="str">
        <f>IF(OR(I124="",J124="",N(I124)&lt;=0),"",1-J124/I124)</f>
        <v/>
      </c>
      <c r="M124" s="14"/>
      <c r="N124" s="19" t="str">
        <f>IF(AND(A124="",C124=""),"",IF(A124="","رقم المنتج ناقص",IF(AND($B$9="سلة",ISERROR(VALUE(A124))),"رقم المنتج: أرقام إنجليزية بس",IF(COUNTIF($A$11:$A$1010,A124)&gt;1,"رقم المنتج مكرر",IF(C124="","السعر الحالي ناقص",IF(H124="","حط نسبة خصم أو سعر عرض",IF(H124&lt;=0,"سعر العرض لازم يكون أكبر من صفر",IF(H124&gt;=C124,"سعر العرض = السعر أو أعلى",IF(AND(J124&lt;&gt;"",N(J124)&lt;0,M124&lt;&gt;"نعم"),"تحت التكلفة",IF($B$4="","حط نهاية العرض فوق",IF(AND($B$2&lt;&gt;"",$B$4&lt;$B$2),"النهاية قبل البداية",IF($B$4&lt;TODAY(),"تاريخ النهاية راح",IF(D124="","تمام، بس بدون تكلفة (ما نقدر نحسب ربحك)",IF(N(J124)&lt;0,"تحت التكلفة، وانت قاصد",IF(K124&lt;$B$7,"تمام، بس هامشك أقل من حدّك","جاهز")))))))))))))))</f>
        <v/>
      </c>
      <c r="O124" s="19" t="b">
        <f>AND(N124&lt;&gt;"",ISNA(MATCH(N124,{"رقم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5">
      <c r="A125" s="13"/>
      <c r="B125" s="14"/>
      <c r="C125" s="15"/>
      <c r="D125" s="15"/>
      <c r="E125" s="15"/>
      <c r="F125" s="16"/>
      <c r="G125" s="15"/>
      <c r="H125" s="17" t="str">
        <f>IF(OR(C125="",AND(F125="",G125="")),"",IF(G125&lt;&gt;"",ROUND(G125,2),IF($B$8="ريال كامل",ROUNDDOWN(C125*(1-IF(F125&gt;1,F125/100,F125)),0),IF($B$8="ينتهي بـ ٩",ROUND((C125*(1-IF(F125&gt;1,F125/100,F125))+1)/10,0)*10-1,ROUND(C125*(1-IF(F125&gt;1,F125/100,F125)),2)))))</f>
        <v/>
      </c>
      <c r="I125" s="17" t="str">
        <f>IF(OR(C125="",D125=""),"",ROUND(C125/IF($B$5="نعم",1+$B$6,1)-D125-N(E125),2))</f>
        <v/>
      </c>
      <c r="J125" s="17" t="str">
        <f>IF(OR(H125="",D125=""),"",ROUND(H125/IF($B$5="نعم",1+$B$6,1)-D125-N(E125),2))</f>
        <v/>
      </c>
      <c r="K125" s="18" t="str">
        <f>IF(OR(J125="",N(H125)&lt;=0),"",J125/(H125/IF($B$5="نعم",1+$B$6,1)))</f>
        <v/>
      </c>
      <c r="L125" s="18" t="str">
        <f>IF(OR(I125="",J125="",N(I125)&lt;=0),"",1-J125/I125)</f>
        <v/>
      </c>
      <c r="M125" s="14"/>
      <c r="N125" s="19" t="str">
        <f>IF(AND(A125="",C125=""),"",IF(A125="","رقم المنتج ناقص",IF(AND($B$9="سلة",ISERROR(VALUE(A125))),"رقم المنتج: أرقام إنجليزية بس",IF(COUNTIF($A$11:$A$1010,A125)&gt;1,"رقم المنتج مكرر",IF(C125="","السعر الحالي ناقص",IF(H125="","حط نسبة خصم أو سعر عرض",IF(H125&lt;=0,"سعر العرض لازم يكون أكبر من صفر",IF(H125&gt;=C125,"سعر العرض = السعر أو أعلى",IF(AND(J125&lt;&gt;"",N(J125)&lt;0,M125&lt;&gt;"نعم"),"تحت التكلفة",IF($B$4="","حط نهاية العرض فوق",IF(AND($B$2&lt;&gt;"",$B$4&lt;$B$2),"النهاية قبل البداية",IF($B$4&lt;TODAY(),"تاريخ النهاية راح",IF(D125="","تمام، بس بدون تكلفة (ما نقدر نحسب ربحك)",IF(N(J125)&lt;0,"تحت التكلفة، وانت قاصد",IF(K125&lt;$B$7,"تمام، بس هامشك أقل من حدّك","جاهز")))))))))))))))</f>
        <v/>
      </c>
      <c r="O125" s="19" t="b">
        <f>AND(N125&lt;&gt;"",ISNA(MATCH(N125,{"رقم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6">
      <c r="A126" s="13"/>
      <c r="B126" s="14"/>
      <c r="C126" s="15"/>
      <c r="D126" s="15"/>
      <c r="E126" s="15"/>
      <c r="F126" s="16"/>
      <c r="G126" s="15"/>
      <c r="H126" s="17" t="str">
        <f>IF(OR(C126="",AND(F126="",G126="")),"",IF(G126&lt;&gt;"",ROUND(G126,2),IF($B$8="ريال كامل",ROUNDDOWN(C126*(1-IF(F126&gt;1,F126/100,F126)),0),IF($B$8="ينتهي بـ ٩",ROUND((C126*(1-IF(F126&gt;1,F126/100,F126))+1)/10,0)*10-1,ROUND(C126*(1-IF(F126&gt;1,F126/100,F126)),2)))))</f>
        <v/>
      </c>
      <c r="I126" s="17" t="str">
        <f>IF(OR(C126="",D126=""),"",ROUND(C126/IF($B$5="نعم",1+$B$6,1)-D126-N(E126),2))</f>
        <v/>
      </c>
      <c r="J126" s="17" t="str">
        <f>IF(OR(H126="",D126=""),"",ROUND(H126/IF($B$5="نعم",1+$B$6,1)-D126-N(E126),2))</f>
        <v/>
      </c>
      <c r="K126" s="18" t="str">
        <f>IF(OR(J126="",N(H126)&lt;=0),"",J126/(H126/IF($B$5="نعم",1+$B$6,1)))</f>
        <v/>
      </c>
      <c r="L126" s="18" t="str">
        <f>IF(OR(I126="",J126="",N(I126)&lt;=0),"",1-J126/I126)</f>
        <v/>
      </c>
      <c r="M126" s="14"/>
      <c r="N126" s="19" t="str">
        <f>IF(AND(A126="",C126=""),"",IF(A126="","رقم المنتج ناقص",IF(AND($B$9="سلة",ISERROR(VALUE(A126))),"رقم المنتج: أرقام إنجليزية بس",IF(COUNTIF($A$11:$A$1010,A126)&gt;1,"رقم المنتج مكرر",IF(C126="","السعر الحالي ناقص",IF(H126="","حط نسبة خصم أو سعر عرض",IF(H126&lt;=0,"سعر العرض لازم يكون أكبر من صفر",IF(H126&gt;=C126,"سعر العرض = السعر أو أعلى",IF(AND(J126&lt;&gt;"",N(J126)&lt;0,M126&lt;&gt;"نعم"),"تحت التكلفة",IF($B$4="","حط نهاية العرض فوق",IF(AND($B$2&lt;&gt;"",$B$4&lt;$B$2),"النهاية قبل البداية",IF($B$4&lt;TODAY(),"تاريخ النهاية راح",IF(D126="","تمام، بس بدون تكلفة (ما نقدر نحسب ربحك)",IF(N(J126)&lt;0,"تحت التكلفة، وانت قاصد",IF(K126&lt;$B$7,"تمام، بس هامشك أقل من حدّك","جاهز")))))))))))))))</f>
        <v/>
      </c>
      <c r="O126" s="19" t="b">
        <f>AND(N126&lt;&gt;"",ISNA(MATCH(N126,{"رقم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7">
      <c r="A127" s="13"/>
      <c r="B127" s="14"/>
      <c r="C127" s="15"/>
      <c r="D127" s="15"/>
      <c r="E127" s="15"/>
      <c r="F127" s="16"/>
      <c r="G127" s="15"/>
      <c r="H127" s="17" t="str">
        <f>IF(OR(C127="",AND(F127="",G127="")),"",IF(G127&lt;&gt;"",ROUND(G127,2),IF($B$8="ريال كامل",ROUNDDOWN(C127*(1-IF(F127&gt;1,F127/100,F127)),0),IF($B$8="ينتهي بـ ٩",ROUND((C127*(1-IF(F127&gt;1,F127/100,F127))+1)/10,0)*10-1,ROUND(C127*(1-IF(F127&gt;1,F127/100,F127)),2)))))</f>
        <v/>
      </c>
      <c r="I127" s="17" t="str">
        <f>IF(OR(C127="",D127=""),"",ROUND(C127/IF($B$5="نعم",1+$B$6,1)-D127-N(E127),2))</f>
        <v/>
      </c>
      <c r="J127" s="17" t="str">
        <f>IF(OR(H127="",D127=""),"",ROUND(H127/IF($B$5="نعم",1+$B$6,1)-D127-N(E127),2))</f>
        <v/>
      </c>
      <c r="K127" s="18" t="str">
        <f>IF(OR(J127="",N(H127)&lt;=0),"",J127/(H127/IF($B$5="نعم",1+$B$6,1)))</f>
        <v/>
      </c>
      <c r="L127" s="18" t="str">
        <f>IF(OR(I127="",J127="",N(I127)&lt;=0),"",1-J127/I127)</f>
        <v/>
      </c>
      <c r="M127" s="14"/>
      <c r="N127" s="19" t="str">
        <f>IF(AND(A127="",C127=""),"",IF(A127="","رقم المنتج ناقص",IF(AND($B$9="سلة",ISERROR(VALUE(A127))),"رقم المنتج: أرقام إنجليزية بس",IF(COUNTIF($A$11:$A$1010,A127)&gt;1,"رقم المنتج مكرر",IF(C127="","السعر الحالي ناقص",IF(H127="","حط نسبة خصم أو سعر عرض",IF(H127&lt;=0,"سعر العرض لازم يكون أكبر من صفر",IF(H127&gt;=C127,"سعر العرض = السعر أو أعلى",IF(AND(J127&lt;&gt;"",N(J127)&lt;0,M127&lt;&gt;"نعم"),"تحت التكلفة",IF($B$4="","حط نهاية العرض فوق",IF(AND($B$2&lt;&gt;"",$B$4&lt;$B$2),"النهاية قبل البداية",IF($B$4&lt;TODAY(),"تاريخ النهاية راح",IF(D127="","تمام، بس بدون تكلفة (ما نقدر نحسب ربحك)",IF(N(J127)&lt;0,"تحت التكلفة، وانت قاصد",IF(K127&lt;$B$7,"تمام، بس هامشك أقل من حدّك","جاهز")))))))))))))))</f>
        <v/>
      </c>
      <c r="O127" s="19" t="b">
        <f>AND(N127&lt;&gt;"",ISNA(MATCH(N127,{"رقم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8">
      <c r="A128" s="13"/>
      <c r="B128" s="14"/>
      <c r="C128" s="15"/>
      <c r="D128" s="15"/>
      <c r="E128" s="15"/>
      <c r="F128" s="16"/>
      <c r="G128" s="15"/>
      <c r="H128" s="17" t="str">
        <f>IF(OR(C128="",AND(F128="",G128="")),"",IF(G128&lt;&gt;"",ROUND(G128,2),IF($B$8="ريال كامل",ROUNDDOWN(C128*(1-IF(F128&gt;1,F128/100,F128)),0),IF($B$8="ينتهي بـ ٩",ROUND((C128*(1-IF(F128&gt;1,F128/100,F128))+1)/10,0)*10-1,ROUND(C128*(1-IF(F128&gt;1,F128/100,F128)),2)))))</f>
        <v/>
      </c>
      <c r="I128" s="17" t="str">
        <f>IF(OR(C128="",D128=""),"",ROUND(C128/IF($B$5="نعم",1+$B$6,1)-D128-N(E128),2))</f>
        <v/>
      </c>
      <c r="J128" s="17" t="str">
        <f>IF(OR(H128="",D128=""),"",ROUND(H128/IF($B$5="نعم",1+$B$6,1)-D128-N(E128),2))</f>
        <v/>
      </c>
      <c r="K128" s="18" t="str">
        <f>IF(OR(J128="",N(H128)&lt;=0),"",J128/(H128/IF($B$5="نعم",1+$B$6,1)))</f>
        <v/>
      </c>
      <c r="L128" s="18" t="str">
        <f>IF(OR(I128="",J128="",N(I128)&lt;=0),"",1-J128/I128)</f>
        <v/>
      </c>
      <c r="M128" s="14"/>
      <c r="N128" s="19" t="str">
        <f>IF(AND(A128="",C128=""),"",IF(A128="","رقم المنتج ناقص",IF(AND($B$9="سلة",ISERROR(VALUE(A128))),"رقم المنتج: أرقام إنجليزية بس",IF(COUNTIF($A$11:$A$1010,A128)&gt;1,"رقم المنتج مكرر",IF(C128="","السعر الحالي ناقص",IF(H128="","حط نسبة خصم أو سعر عرض",IF(H128&lt;=0,"سعر العرض لازم يكون أكبر من صفر",IF(H128&gt;=C128,"سعر العرض = السعر أو أعلى",IF(AND(J128&lt;&gt;"",N(J128)&lt;0,M128&lt;&gt;"نعم"),"تحت التكلفة",IF($B$4="","حط نهاية العرض فوق",IF(AND($B$2&lt;&gt;"",$B$4&lt;$B$2),"النهاية قبل البداية",IF($B$4&lt;TODAY(),"تاريخ النهاية راح",IF(D128="","تمام، بس بدون تكلفة (ما نقدر نحسب ربحك)",IF(N(J128)&lt;0,"تحت التكلفة، وانت قاصد",IF(K128&lt;$B$7,"تمام، بس هامشك أقل من حدّك","جاهز")))))))))))))))</f>
        <v/>
      </c>
      <c r="O128" s="19" t="b">
        <f>AND(N128&lt;&gt;"",ISNA(MATCH(N128,{"رقم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29">
      <c r="A129" s="13"/>
      <c r="B129" s="14"/>
      <c r="C129" s="15"/>
      <c r="D129" s="15"/>
      <c r="E129" s="15"/>
      <c r="F129" s="16"/>
      <c r="G129" s="15"/>
      <c r="H129" s="17" t="str">
        <f>IF(OR(C129="",AND(F129="",G129="")),"",IF(G129&lt;&gt;"",ROUND(G129,2),IF($B$8="ريال كامل",ROUNDDOWN(C129*(1-IF(F129&gt;1,F129/100,F129)),0),IF($B$8="ينتهي بـ ٩",ROUND((C129*(1-IF(F129&gt;1,F129/100,F129))+1)/10,0)*10-1,ROUND(C129*(1-IF(F129&gt;1,F129/100,F129)),2)))))</f>
        <v/>
      </c>
      <c r="I129" s="17" t="str">
        <f>IF(OR(C129="",D129=""),"",ROUND(C129/IF($B$5="نعم",1+$B$6,1)-D129-N(E129),2))</f>
        <v/>
      </c>
      <c r="J129" s="17" t="str">
        <f>IF(OR(H129="",D129=""),"",ROUND(H129/IF($B$5="نعم",1+$B$6,1)-D129-N(E129),2))</f>
        <v/>
      </c>
      <c r="K129" s="18" t="str">
        <f>IF(OR(J129="",N(H129)&lt;=0),"",J129/(H129/IF($B$5="نعم",1+$B$6,1)))</f>
        <v/>
      </c>
      <c r="L129" s="18" t="str">
        <f>IF(OR(I129="",J129="",N(I129)&lt;=0),"",1-J129/I129)</f>
        <v/>
      </c>
      <c r="M129" s="14"/>
      <c r="N129" s="19" t="str">
        <f>IF(AND(A129="",C129=""),"",IF(A129="","رقم المنتج ناقص",IF(AND($B$9="سلة",ISERROR(VALUE(A129))),"رقم المنتج: أرقام إنجليزية بس",IF(COUNTIF($A$11:$A$1010,A129)&gt;1,"رقم المنتج مكرر",IF(C129="","السعر الحالي ناقص",IF(H129="","حط نسبة خصم أو سعر عرض",IF(H129&lt;=0,"سعر العرض لازم يكون أكبر من صفر",IF(H129&gt;=C129,"سعر العرض = السعر أو أعلى",IF(AND(J129&lt;&gt;"",N(J129)&lt;0,M129&lt;&gt;"نعم"),"تحت التكلفة",IF($B$4="","حط نهاية العرض فوق",IF(AND($B$2&lt;&gt;"",$B$4&lt;$B$2),"النهاية قبل البداية",IF($B$4&lt;TODAY(),"تاريخ النهاية راح",IF(D129="","تمام، بس بدون تكلفة (ما نقدر نحسب ربحك)",IF(N(J129)&lt;0,"تحت التكلفة، وانت قاصد",IF(K129&lt;$B$7,"تمام، بس هامشك أقل من حدّك","جاهز")))))))))))))))</f>
        <v/>
      </c>
      <c r="O129" s="19" t="b">
        <f>AND(N129&lt;&gt;"",ISNA(MATCH(N129,{"رقم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0">
      <c r="A130" s="13"/>
      <c r="B130" s="14"/>
      <c r="C130" s="15"/>
      <c r="D130" s="15"/>
      <c r="E130" s="15"/>
      <c r="F130" s="16"/>
      <c r="G130" s="15"/>
      <c r="H130" s="17" t="str">
        <f>IF(OR(C130="",AND(F130="",G130="")),"",IF(G130&lt;&gt;"",ROUND(G130,2),IF($B$8="ريال كامل",ROUNDDOWN(C130*(1-IF(F130&gt;1,F130/100,F130)),0),IF($B$8="ينتهي بـ ٩",ROUND((C130*(1-IF(F130&gt;1,F130/100,F130))+1)/10,0)*10-1,ROUND(C130*(1-IF(F130&gt;1,F130/100,F130)),2)))))</f>
        <v/>
      </c>
      <c r="I130" s="17" t="str">
        <f>IF(OR(C130="",D130=""),"",ROUND(C130/IF($B$5="نعم",1+$B$6,1)-D130-N(E130),2))</f>
        <v/>
      </c>
      <c r="J130" s="17" t="str">
        <f>IF(OR(H130="",D130=""),"",ROUND(H130/IF($B$5="نعم",1+$B$6,1)-D130-N(E130),2))</f>
        <v/>
      </c>
      <c r="K130" s="18" t="str">
        <f>IF(OR(J130="",N(H130)&lt;=0),"",J130/(H130/IF($B$5="نعم",1+$B$6,1)))</f>
        <v/>
      </c>
      <c r="L130" s="18" t="str">
        <f>IF(OR(I130="",J130="",N(I130)&lt;=0),"",1-J130/I130)</f>
        <v/>
      </c>
      <c r="M130" s="14"/>
      <c r="N130" s="19" t="str">
        <f>IF(AND(A130="",C130=""),"",IF(A130="","رقم المنتج ناقص",IF(AND($B$9="سلة",ISERROR(VALUE(A130))),"رقم المنتج: أرقام إنجليزية بس",IF(COUNTIF($A$11:$A$1010,A130)&gt;1,"رقم المنتج مكرر",IF(C130="","السعر الحالي ناقص",IF(H130="","حط نسبة خصم أو سعر عرض",IF(H130&lt;=0,"سعر العرض لازم يكون أكبر من صفر",IF(H130&gt;=C130,"سعر العرض = السعر أو أعلى",IF(AND(J130&lt;&gt;"",N(J130)&lt;0,M130&lt;&gt;"نعم"),"تحت التكلفة",IF($B$4="","حط نهاية العرض فوق",IF(AND($B$2&lt;&gt;"",$B$4&lt;$B$2),"النهاية قبل البداية",IF($B$4&lt;TODAY(),"تاريخ النهاية راح",IF(D130="","تمام، بس بدون تكلفة (ما نقدر نحسب ربحك)",IF(N(J130)&lt;0,"تحت التكلفة، وانت قاصد",IF(K130&lt;$B$7,"تمام، بس هامشك أقل من حدّك","جاهز")))))))))))))))</f>
        <v/>
      </c>
      <c r="O130" s="19" t="b">
        <f>AND(N130&lt;&gt;"",ISNA(MATCH(N130,{"رقم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1">
      <c r="A131" s="13"/>
      <c r="B131" s="14"/>
      <c r="C131" s="15"/>
      <c r="D131" s="15"/>
      <c r="E131" s="15"/>
      <c r="F131" s="16"/>
      <c r="G131" s="15"/>
      <c r="H131" s="17" t="str">
        <f>IF(OR(C131="",AND(F131="",G131="")),"",IF(G131&lt;&gt;"",ROUND(G131,2),IF($B$8="ريال كامل",ROUNDDOWN(C131*(1-IF(F131&gt;1,F131/100,F131)),0),IF($B$8="ينتهي بـ ٩",ROUND((C131*(1-IF(F131&gt;1,F131/100,F131))+1)/10,0)*10-1,ROUND(C131*(1-IF(F131&gt;1,F131/100,F131)),2)))))</f>
        <v/>
      </c>
      <c r="I131" s="17" t="str">
        <f>IF(OR(C131="",D131=""),"",ROUND(C131/IF($B$5="نعم",1+$B$6,1)-D131-N(E131),2))</f>
        <v/>
      </c>
      <c r="J131" s="17" t="str">
        <f>IF(OR(H131="",D131=""),"",ROUND(H131/IF($B$5="نعم",1+$B$6,1)-D131-N(E131),2))</f>
        <v/>
      </c>
      <c r="K131" s="18" t="str">
        <f>IF(OR(J131="",N(H131)&lt;=0),"",J131/(H131/IF($B$5="نعم",1+$B$6,1)))</f>
        <v/>
      </c>
      <c r="L131" s="18" t="str">
        <f>IF(OR(I131="",J131="",N(I131)&lt;=0),"",1-J131/I131)</f>
        <v/>
      </c>
      <c r="M131" s="14"/>
      <c r="N131" s="19" t="str">
        <f>IF(AND(A131="",C131=""),"",IF(A131="","رقم المنتج ناقص",IF(AND($B$9="سلة",ISERROR(VALUE(A131))),"رقم المنتج: أرقام إنجليزية بس",IF(COUNTIF($A$11:$A$1010,A131)&gt;1,"رقم المنتج مكرر",IF(C131="","السعر الحالي ناقص",IF(H131="","حط نسبة خصم أو سعر عرض",IF(H131&lt;=0,"سعر العرض لازم يكون أكبر من صفر",IF(H131&gt;=C131,"سعر العرض = السعر أو أعلى",IF(AND(J131&lt;&gt;"",N(J131)&lt;0,M131&lt;&gt;"نعم"),"تحت التكلفة",IF($B$4="","حط نهاية العرض فوق",IF(AND($B$2&lt;&gt;"",$B$4&lt;$B$2),"النهاية قبل البداية",IF($B$4&lt;TODAY(),"تاريخ النهاية راح",IF(D131="","تمام، بس بدون تكلفة (ما نقدر نحسب ربحك)",IF(N(J131)&lt;0,"تحت التكلفة، وانت قاصد",IF(K131&lt;$B$7,"تمام، بس هامشك أقل من حدّك","جاهز")))))))))))))))</f>
        <v/>
      </c>
      <c r="O131" s="19" t="b">
        <f>AND(N131&lt;&gt;"",ISNA(MATCH(N131,{"رقم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2">
      <c r="A132" s="13"/>
      <c r="B132" s="14"/>
      <c r="C132" s="15"/>
      <c r="D132" s="15"/>
      <c r="E132" s="15"/>
      <c r="F132" s="16"/>
      <c r="G132" s="15"/>
      <c r="H132" s="17" t="str">
        <f>IF(OR(C132="",AND(F132="",G132="")),"",IF(G132&lt;&gt;"",ROUND(G132,2),IF($B$8="ريال كامل",ROUNDDOWN(C132*(1-IF(F132&gt;1,F132/100,F132)),0),IF($B$8="ينتهي بـ ٩",ROUND((C132*(1-IF(F132&gt;1,F132/100,F132))+1)/10,0)*10-1,ROUND(C132*(1-IF(F132&gt;1,F132/100,F132)),2)))))</f>
        <v/>
      </c>
      <c r="I132" s="17" t="str">
        <f>IF(OR(C132="",D132=""),"",ROUND(C132/IF($B$5="نعم",1+$B$6,1)-D132-N(E132),2))</f>
        <v/>
      </c>
      <c r="J132" s="17" t="str">
        <f>IF(OR(H132="",D132=""),"",ROUND(H132/IF($B$5="نعم",1+$B$6,1)-D132-N(E132),2))</f>
        <v/>
      </c>
      <c r="K132" s="18" t="str">
        <f>IF(OR(J132="",N(H132)&lt;=0),"",J132/(H132/IF($B$5="نعم",1+$B$6,1)))</f>
        <v/>
      </c>
      <c r="L132" s="18" t="str">
        <f>IF(OR(I132="",J132="",N(I132)&lt;=0),"",1-J132/I132)</f>
        <v/>
      </c>
      <c r="M132" s="14"/>
      <c r="N132" s="19" t="str">
        <f>IF(AND(A132="",C132=""),"",IF(A132="","رقم المنتج ناقص",IF(AND($B$9="سلة",ISERROR(VALUE(A132))),"رقم المنتج: أرقام إنجليزية بس",IF(COUNTIF($A$11:$A$1010,A132)&gt;1,"رقم المنتج مكرر",IF(C132="","السعر الحالي ناقص",IF(H132="","حط نسبة خصم أو سعر عرض",IF(H132&lt;=0,"سعر العرض لازم يكون أكبر من صفر",IF(H132&gt;=C132,"سعر العرض = السعر أو أعلى",IF(AND(J132&lt;&gt;"",N(J132)&lt;0,M132&lt;&gt;"نعم"),"تحت التكلفة",IF($B$4="","حط نهاية العرض فوق",IF(AND($B$2&lt;&gt;"",$B$4&lt;$B$2),"النهاية قبل البداية",IF($B$4&lt;TODAY(),"تاريخ النهاية راح",IF(D132="","تمام، بس بدون تكلفة (ما نقدر نحسب ربحك)",IF(N(J132)&lt;0,"تحت التكلفة، وانت قاصد",IF(K132&lt;$B$7,"تمام، بس هامشك أقل من حدّك","جاهز")))))))))))))))</f>
        <v/>
      </c>
      <c r="O132" s="19" t="b">
        <f>AND(N132&lt;&gt;"",ISNA(MATCH(N132,{"رقم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3">
      <c r="A133" s="13"/>
      <c r="B133" s="14"/>
      <c r="C133" s="15"/>
      <c r="D133" s="15"/>
      <c r="E133" s="15"/>
      <c r="F133" s="16"/>
      <c r="G133" s="15"/>
      <c r="H133" s="17" t="str">
        <f>IF(OR(C133="",AND(F133="",G133="")),"",IF(G133&lt;&gt;"",ROUND(G133,2),IF($B$8="ريال كامل",ROUNDDOWN(C133*(1-IF(F133&gt;1,F133/100,F133)),0),IF($B$8="ينتهي بـ ٩",ROUND((C133*(1-IF(F133&gt;1,F133/100,F133))+1)/10,0)*10-1,ROUND(C133*(1-IF(F133&gt;1,F133/100,F133)),2)))))</f>
        <v/>
      </c>
      <c r="I133" s="17" t="str">
        <f>IF(OR(C133="",D133=""),"",ROUND(C133/IF($B$5="نعم",1+$B$6,1)-D133-N(E133),2))</f>
        <v/>
      </c>
      <c r="J133" s="17" t="str">
        <f>IF(OR(H133="",D133=""),"",ROUND(H133/IF($B$5="نعم",1+$B$6,1)-D133-N(E133),2))</f>
        <v/>
      </c>
      <c r="K133" s="18" t="str">
        <f>IF(OR(J133="",N(H133)&lt;=0),"",J133/(H133/IF($B$5="نعم",1+$B$6,1)))</f>
        <v/>
      </c>
      <c r="L133" s="18" t="str">
        <f>IF(OR(I133="",J133="",N(I133)&lt;=0),"",1-J133/I133)</f>
        <v/>
      </c>
      <c r="M133" s="14"/>
      <c r="N133" s="19" t="str">
        <f>IF(AND(A133="",C133=""),"",IF(A133="","رقم المنتج ناقص",IF(AND($B$9="سلة",ISERROR(VALUE(A133))),"رقم المنتج: أرقام إنجليزية بس",IF(COUNTIF($A$11:$A$1010,A133)&gt;1,"رقم المنتج مكرر",IF(C133="","السعر الحالي ناقص",IF(H133="","حط نسبة خصم أو سعر عرض",IF(H133&lt;=0,"سعر العرض لازم يكون أكبر من صفر",IF(H133&gt;=C133,"سعر العرض = السعر أو أعلى",IF(AND(J133&lt;&gt;"",N(J133)&lt;0,M133&lt;&gt;"نعم"),"تحت التكلفة",IF($B$4="","حط نهاية العرض فوق",IF(AND($B$2&lt;&gt;"",$B$4&lt;$B$2),"النهاية قبل البداية",IF($B$4&lt;TODAY(),"تاريخ النهاية راح",IF(D133="","تمام، بس بدون تكلفة (ما نقدر نحسب ربحك)",IF(N(J133)&lt;0,"تحت التكلفة، وانت قاصد",IF(K133&lt;$B$7,"تمام، بس هامشك أقل من حدّك","جاهز")))))))))))))))</f>
        <v/>
      </c>
      <c r="O133" s="19" t="b">
        <f>AND(N133&lt;&gt;"",ISNA(MATCH(N133,{"رقم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4">
      <c r="A134" s="13"/>
      <c r="B134" s="14"/>
      <c r="C134" s="15"/>
      <c r="D134" s="15"/>
      <c r="E134" s="15"/>
      <c r="F134" s="16"/>
      <c r="G134" s="15"/>
      <c r="H134" s="17" t="str">
        <f>IF(OR(C134="",AND(F134="",G134="")),"",IF(G134&lt;&gt;"",ROUND(G134,2),IF($B$8="ريال كامل",ROUNDDOWN(C134*(1-IF(F134&gt;1,F134/100,F134)),0),IF($B$8="ينتهي بـ ٩",ROUND((C134*(1-IF(F134&gt;1,F134/100,F134))+1)/10,0)*10-1,ROUND(C134*(1-IF(F134&gt;1,F134/100,F134)),2)))))</f>
        <v/>
      </c>
      <c r="I134" s="17" t="str">
        <f>IF(OR(C134="",D134=""),"",ROUND(C134/IF($B$5="نعم",1+$B$6,1)-D134-N(E134),2))</f>
        <v/>
      </c>
      <c r="J134" s="17" t="str">
        <f>IF(OR(H134="",D134=""),"",ROUND(H134/IF($B$5="نعم",1+$B$6,1)-D134-N(E134),2))</f>
        <v/>
      </c>
      <c r="K134" s="18" t="str">
        <f>IF(OR(J134="",N(H134)&lt;=0),"",J134/(H134/IF($B$5="نعم",1+$B$6,1)))</f>
        <v/>
      </c>
      <c r="L134" s="18" t="str">
        <f>IF(OR(I134="",J134="",N(I134)&lt;=0),"",1-J134/I134)</f>
        <v/>
      </c>
      <c r="M134" s="14"/>
      <c r="N134" s="19" t="str">
        <f>IF(AND(A134="",C134=""),"",IF(A134="","رقم المنتج ناقص",IF(AND($B$9="سلة",ISERROR(VALUE(A134))),"رقم المنتج: أرقام إنجليزية بس",IF(COUNTIF($A$11:$A$1010,A134)&gt;1,"رقم المنتج مكرر",IF(C134="","السعر الحالي ناقص",IF(H134="","حط نسبة خصم أو سعر عرض",IF(H134&lt;=0,"سعر العرض لازم يكون أكبر من صفر",IF(H134&gt;=C134,"سعر العرض = السعر أو أعلى",IF(AND(J134&lt;&gt;"",N(J134)&lt;0,M134&lt;&gt;"نعم"),"تحت التكلفة",IF($B$4="","حط نهاية العرض فوق",IF(AND($B$2&lt;&gt;"",$B$4&lt;$B$2),"النهاية قبل البداية",IF($B$4&lt;TODAY(),"تاريخ النهاية راح",IF(D134="","تمام، بس بدون تكلفة (ما نقدر نحسب ربحك)",IF(N(J134)&lt;0,"تحت التكلفة، وانت قاصد",IF(K134&lt;$B$7,"تمام، بس هامشك أقل من حدّك","جاهز")))))))))))))))</f>
        <v/>
      </c>
      <c r="O134" s="19" t="b">
        <f>AND(N134&lt;&gt;"",ISNA(MATCH(N134,{"رقم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5">
      <c r="A135" s="13"/>
      <c r="B135" s="14"/>
      <c r="C135" s="15"/>
      <c r="D135" s="15"/>
      <c r="E135" s="15"/>
      <c r="F135" s="16"/>
      <c r="G135" s="15"/>
      <c r="H135" s="17" t="str">
        <f>IF(OR(C135="",AND(F135="",G135="")),"",IF(G135&lt;&gt;"",ROUND(G135,2),IF($B$8="ريال كامل",ROUNDDOWN(C135*(1-IF(F135&gt;1,F135/100,F135)),0),IF($B$8="ينتهي بـ ٩",ROUND((C135*(1-IF(F135&gt;1,F135/100,F135))+1)/10,0)*10-1,ROUND(C135*(1-IF(F135&gt;1,F135/100,F135)),2)))))</f>
        <v/>
      </c>
      <c r="I135" s="17" t="str">
        <f>IF(OR(C135="",D135=""),"",ROUND(C135/IF($B$5="نعم",1+$B$6,1)-D135-N(E135),2))</f>
        <v/>
      </c>
      <c r="J135" s="17" t="str">
        <f>IF(OR(H135="",D135=""),"",ROUND(H135/IF($B$5="نعم",1+$B$6,1)-D135-N(E135),2))</f>
        <v/>
      </c>
      <c r="K135" s="18" t="str">
        <f>IF(OR(J135="",N(H135)&lt;=0),"",J135/(H135/IF($B$5="نعم",1+$B$6,1)))</f>
        <v/>
      </c>
      <c r="L135" s="18" t="str">
        <f>IF(OR(I135="",J135="",N(I135)&lt;=0),"",1-J135/I135)</f>
        <v/>
      </c>
      <c r="M135" s="14"/>
      <c r="N135" s="19" t="str">
        <f>IF(AND(A135="",C135=""),"",IF(A135="","رقم المنتج ناقص",IF(AND($B$9="سلة",ISERROR(VALUE(A135))),"رقم المنتج: أرقام إنجليزية بس",IF(COUNTIF($A$11:$A$1010,A135)&gt;1,"رقم المنتج مكرر",IF(C135="","السعر الحالي ناقص",IF(H135="","حط نسبة خصم أو سعر عرض",IF(H135&lt;=0,"سعر العرض لازم يكون أكبر من صفر",IF(H135&gt;=C135,"سعر العرض = السعر أو أعلى",IF(AND(J135&lt;&gt;"",N(J135)&lt;0,M135&lt;&gt;"نعم"),"تحت التكلفة",IF($B$4="","حط نهاية العرض فوق",IF(AND($B$2&lt;&gt;"",$B$4&lt;$B$2),"النهاية قبل البداية",IF($B$4&lt;TODAY(),"تاريخ النهاية راح",IF(D135="","تمام، بس بدون تكلفة (ما نقدر نحسب ربحك)",IF(N(J135)&lt;0,"تحت التكلفة، وانت قاصد",IF(K135&lt;$B$7,"تمام، بس هامشك أقل من حدّك","جاهز")))))))))))))))</f>
        <v/>
      </c>
      <c r="O135" s="19" t="b">
        <f>AND(N135&lt;&gt;"",ISNA(MATCH(N135,{"رقم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6">
      <c r="A136" s="13"/>
      <c r="B136" s="14"/>
      <c r="C136" s="15"/>
      <c r="D136" s="15"/>
      <c r="E136" s="15"/>
      <c r="F136" s="16"/>
      <c r="G136" s="15"/>
      <c r="H136" s="17" t="str">
        <f>IF(OR(C136="",AND(F136="",G136="")),"",IF(G136&lt;&gt;"",ROUND(G136,2),IF($B$8="ريال كامل",ROUNDDOWN(C136*(1-IF(F136&gt;1,F136/100,F136)),0),IF($B$8="ينتهي بـ ٩",ROUND((C136*(1-IF(F136&gt;1,F136/100,F136))+1)/10,0)*10-1,ROUND(C136*(1-IF(F136&gt;1,F136/100,F136)),2)))))</f>
        <v/>
      </c>
      <c r="I136" s="17" t="str">
        <f>IF(OR(C136="",D136=""),"",ROUND(C136/IF($B$5="نعم",1+$B$6,1)-D136-N(E136),2))</f>
        <v/>
      </c>
      <c r="J136" s="17" t="str">
        <f>IF(OR(H136="",D136=""),"",ROUND(H136/IF($B$5="نعم",1+$B$6,1)-D136-N(E136),2))</f>
        <v/>
      </c>
      <c r="K136" s="18" t="str">
        <f>IF(OR(J136="",N(H136)&lt;=0),"",J136/(H136/IF($B$5="نعم",1+$B$6,1)))</f>
        <v/>
      </c>
      <c r="L136" s="18" t="str">
        <f>IF(OR(I136="",J136="",N(I136)&lt;=0),"",1-J136/I136)</f>
        <v/>
      </c>
      <c r="M136" s="14"/>
      <c r="N136" s="19" t="str">
        <f>IF(AND(A136="",C136=""),"",IF(A136="","رقم المنتج ناقص",IF(AND($B$9="سلة",ISERROR(VALUE(A136))),"رقم المنتج: أرقام إنجليزية بس",IF(COUNTIF($A$11:$A$1010,A136)&gt;1,"رقم المنتج مكرر",IF(C136="","السعر الحالي ناقص",IF(H136="","حط نسبة خصم أو سعر عرض",IF(H136&lt;=0,"سعر العرض لازم يكون أكبر من صفر",IF(H136&gt;=C136,"سعر العرض = السعر أو أعلى",IF(AND(J136&lt;&gt;"",N(J136)&lt;0,M136&lt;&gt;"نعم"),"تحت التكلفة",IF($B$4="","حط نهاية العرض فوق",IF(AND($B$2&lt;&gt;"",$B$4&lt;$B$2),"النهاية قبل البداية",IF($B$4&lt;TODAY(),"تاريخ النهاية راح",IF(D136="","تمام، بس بدون تكلفة (ما نقدر نحسب ربحك)",IF(N(J136)&lt;0,"تحت التكلفة، وانت قاصد",IF(K136&lt;$B$7,"تمام، بس هامشك أقل من حدّك","جاهز")))))))))))))))</f>
        <v/>
      </c>
      <c r="O136" s="19" t="b">
        <f>AND(N136&lt;&gt;"",ISNA(MATCH(N136,{"رقم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7">
      <c r="A137" s="13"/>
      <c r="B137" s="14"/>
      <c r="C137" s="15"/>
      <c r="D137" s="15"/>
      <c r="E137" s="15"/>
      <c r="F137" s="16"/>
      <c r="G137" s="15"/>
      <c r="H137" s="17" t="str">
        <f>IF(OR(C137="",AND(F137="",G137="")),"",IF(G137&lt;&gt;"",ROUND(G137,2),IF($B$8="ريال كامل",ROUNDDOWN(C137*(1-IF(F137&gt;1,F137/100,F137)),0),IF($B$8="ينتهي بـ ٩",ROUND((C137*(1-IF(F137&gt;1,F137/100,F137))+1)/10,0)*10-1,ROUND(C137*(1-IF(F137&gt;1,F137/100,F137)),2)))))</f>
        <v/>
      </c>
      <c r="I137" s="17" t="str">
        <f>IF(OR(C137="",D137=""),"",ROUND(C137/IF($B$5="نعم",1+$B$6,1)-D137-N(E137),2))</f>
        <v/>
      </c>
      <c r="J137" s="17" t="str">
        <f>IF(OR(H137="",D137=""),"",ROUND(H137/IF($B$5="نعم",1+$B$6,1)-D137-N(E137),2))</f>
        <v/>
      </c>
      <c r="K137" s="18" t="str">
        <f>IF(OR(J137="",N(H137)&lt;=0),"",J137/(H137/IF($B$5="نعم",1+$B$6,1)))</f>
        <v/>
      </c>
      <c r="L137" s="18" t="str">
        <f>IF(OR(I137="",J137="",N(I137)&lt;=0),"",1-J137/I137)</f>
        <v/>
      </c>
      <c r="M137" s="14"/>
      <c r="N137" s="19" t="str">
        <f>IF(AND(A137="",C137=""),"",IF(A137="","رقم المنتج ناقص",IF(AND($B$9="سلة",ISERROR(VALUE(A137))),"رقم المنتج: أرقام إنجليزية بس",IF(COUNTIF($A$11:$A$1010,A137)&gt;1,"رقم المنتج مكرر",IF(C137="","السعر الحالي ناقص",IF(H137="","حط نسبة خصم أو سعر عرض",IF(H137&lt;=0,"سعر العرض لازم يكون أكبر من صفر",IF(H137&gt;=C137,"سعر العرض = السعر أو أعلى",IF(AND(J137&lt;&gt;"",N(J137)&lt;0,M137&lt;&gt;"نعم"),"تحت التكلفة",IF($B$4="","حط نهاية العرض فوق",IF(AND($B$2&lt;&gt;"",$B$4&lt;$B$2),"النهاية قبل البداية",IF($B$4&lt;TODAY(),"تاريخ النهاية راح",IF(D137="","تمام، بس بدون تكلفة (ما نقدر نحسب ربحك)",IF(N(J137)&lt;0,"تحت التكلفة، وانت قاصد",IF(K137&lt;$B$7,"تمام، بس هامشك أقل من حدّك","جاهز")))))))))))))))</f>
        <v/>
      </c>
      <c r="O137" s="19" t="b">
        <f>AND(N137&lt;&gt;"",ISNA(MATCH(N137,{"رقم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8">
      <c r="A138" s="13"/>
      <c r="B138" s="14"/>
      <c r="C138" s="15"/>
      <c r="D138" s="15"/>
      <c r="E138" s="15"/>
      <c r="F138" s="16"/>
      <c r="G138" s="15"/>
      <c r="H138" s="17" t="str">
        <f>IF(OR(C138="",AND(F138="",G138="")),"",IF(G138&lt;&gt;"",ROUND(G138,2),IF($B$8="ريال كامل",ROUNDDOWN(C138*(1-IF(F138&gt;1,F138/100,F138)),0),IF($B$8="ينتهي بـ ٩",ROUND((C138*(1-IF(F138&gt;1,F138/100,F138))+1)/10,0)*10-1,ROUND(C138*(1-IF(F138&gt;1,F138/100,F138)),2)))))</f>
        <v/>
      </c>
      <c r="I138" s="17" t="str">
        <f>IF(OR(C138="",D138=""),"",ROUND(C138/IF($B$5="نعم",1+$B$6,1)-D138-N(E138),2))</f>
        <v/>
      </c>
      <c r="J138" s="17" t="str">
        <f>IF(OR(H138="",D138=""),"",ROUND(H138/IF($B$5="نعم",1+$B$6,1)-D138-N(E138),2))</f>
        <v/>
      </c>
      <c r="K138" s="18" t="str">
        <f>IF(OR(J138="",N(H138)&lt;=0),"",J138/(H138/IF($B$5="نعم",1+$B$6,1)))</f>
        <v/>
      </c>
      <c r="L138" s="18" t="str">
        <f>IF(OR(I138="",J138="",N(I138)&lt;=0),"",1-J138/I138)</f>
        <v/>
      </c>
      <c r="M138" s="14"/>
      <c r="N138" s="19" t="str">
        <f>IF(AND(A138="",C138=""),"",IF(A138="","رقم المنتج ناقص",IF(AND($B$9="سلة",ISERROR(VALUE(A138))),"رقم المنتج: أرقام إنجليزية بس",IF(COUNTIF($A$11:$A$1010,A138)&gt;1,"رقم المنتج مكرر",IF(C138="","السعر الحالي ناقص",IF(H138="","حط نسبة خصم أو سعر عرض",IF(H138&lt;=0,"سعر العرض لازم يكون أكبر من صفر",IF(H138&gt;=C138,"سعر العرض = السعر أو أعلى",IF(AND(J138&lt;&gt;"",N(J138)&lt;0,M138&lt;&gt;"نعم"),"تحت التكلفة",IF($B$4="","حط نهاية العرض فوق",IF(AND($B$2&lt;&gt;"",$B$4&lt;$B$2),"النهاية قبل البداية",IF($B$4&lt;TODAY(),"تاريخ النهاية راح",IF(D138="","تمام، بس بدون تكلفة (ما نقدر نحسب ربحك)",IF(N(J138)&lt;0,"تحت التكلفة، وانت قاصد",IF(K138&lt;$B$7,"تمام، بس هامشك أقل من حدّك","جاهز")))))))))))))))</f>
        <v/>
      </c>
      <c r="O138" s="19" t="b">
        <f>AND(N138&lt;&gt;"",ISNA(MATCH(N138,{"رقم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39">
      <c r="A139" s="13"/>
      <c r="B139" s="14"/>
      <c r="C139" s="15"/>
      <c r="D139" s="15"/>
      <c r="E139" s="15"/>
      <c r="F139" s="16"/>
      <c r="G139" s="15"/>
      <c r="H139" s="17" t="str">
        <f>IF(OR(C139="",AND(F139="",G139="")),"",IF(G139&lt;&gt;"",ROUND(G139,2),IF($B$8="ريال كامل",ROUNDDOWN(C139*(1-IF(F139&gt;1,F139/100,F139)),0),IF($B$8="ينتهي بـ ٩",ROUND((C139*(1-IF(F139&gt;1,F139/100,F139))+1)/10,0)*10-1,ROUND(C139*(1-IF(F139&gt;1,F139/100,F139)),2)))))</f>
        <v/>
      </c>
      <c r="I139" s="17" t="str">
        <f>IF(OR(C139="",D139=""),"",ROUND(C139/IF($B$5="نعم",1+$B$6,1)-D139-N(E139),2))</f>
        <v/>
      </c>
      <c r="J139" s="17" t="str">
        <f>IF(OR(H139="",D139=""),"",ROUND(H139/IF($B$5="نعم",1+$B$6,1)-D139-N(E139),2))</f>
        <v/>
      </c>
      <c r="K139" s="18" t="str">
        <f>IF(OR(J139="",N(H139)&lt;=0),"",J139/(H139/IF($B$5="نعم",1+$B$6,1)))</f>
        <v/>
      </c>
      <c r="L139" s="18" t="str">
        <f>IF(OR(I139="",J139="",N(I139)&lt;=0),"",1-J139/I139)</f>
        <v/>
      </c>
      <c r="M139" s="14"/>
      <c r="N139" s="19" t="str">
        <f>IF(AND(A139="",C139=""),"",IF(A139="","رقم المنتج ناقص",IF(AND($B$9="سلة",ISERROR(VALUE(A139))),"رقم المنتج: أرقام إنجليزية بس",IF(COUNTIF($A$11:$A$1010,A139)&gt;1,"رقم المنتج مكرر",IF(C139="","السعر الحالي ناقص",IF(H139="","حط نسبة خصم أو سعر عرض",IF(H139&lt;=0,"سعر العرض لازم يكون أكبر من صفر",IF(H139&gt;=C139,"سعر العرض = السعر أو أعلى",IF(AND(J139&lt;&gt;"",N(J139)&lt;0,M139&lt;&gt;"نعم"),"تحت التكلفة",IF($B$4="","حط نهاية العرض فوق",IF(AND($B$2&lt;&gt;"",$B$4&lt;$B$2),"النهاية قبل البداية",IF($B$4&lt;TODAY(),"تاريخ النهاية راح",IF(D139="","تمام، بس بدون تكلفة (ما نقدر نحسب ربحك)",IF(N(J139)&lt;0,"تحت التكلفة، وانت قاصد",IF(K139&lt;$B$7,"تمام، بس هامشك أقل من حدّك","جاهز")))))))))))))))</f>
        <v/>
      </c>
      <c r="O139" s="19" t="b">
        <f>AND(N139&lt;&gt;"",ISNA(MATCH(N139,{"رقم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0">
      <c r="A140" s="13"/>
      <c r="B140" s="14"/>
      <c r="C140" s="15"/>
      <c r="D140" s="15"/>
      <c r="E140" s="15"/>
      <c r="F140" s="16"/>
      <c r="G140" s="15"/>
      <c r="H140" s="17" t="str">
        <f>IF(OR(C140="",AND(F140="",G140="")),"",IF(G140&lt;&gt;"",ROUND(G140,2),IF($B$8="ريال كامل",ROUNDDOWN(C140*(1-IF(F140&gt;1,F140/100,F140)),0),IF($B$8="ينتهي بـ ٩",ROUND((C140*(1-IF(F140&gt;1,F140/100,F140))+1)/10,0)*10-1,ROUND(C140*(1-IF(F140&gt;1,F140/100,F140)),2)))))</f>
        <v/>
      </c>
      <c r="I140" s="17" t="str">
        <f>IF(OR(C140="",D140=""),"",ROUND(C140/IF($B$5="نعم",1+$B$6,1)-D140-N(E140),2))</f>
        <v/>
      </c>
      <c r="J140" s="17" t="str">
        <f>IF(OR(H140="",D140=""),"",ROUND(H140/IF($B$5="نعم",1+$B$6,1)-D140-N(E140),2))</f>
        <v/>
      </c>
      <c r="K140" s="18" t="str">
        <f>IF(OR(J140="",N(H140)&lt;=0),"",J140/(H140/IF($B$5="نعم",1+$B$6,1)))</f>
        <v/>
      </c>
      <c r="L140" s="18" t="str">
        <f>IF(OR(I140="",J140="",N(I140)&lt;=0),"",1-J140/I140)</f>
        <v/>
      </c>
      <c r="M140" s="14"/>
      <c r="N140" s="19" t="str">
        <f>IF(AND(A140="",C140=""),"",IF(A140="","رقم المنتج ناقص",IF(AND($B$9="سلة",ISERROR(VALUE(A140))),"رقم المنتج: أرقام إنجليزية بس",IF(COUNTIF($A$11:$A$1010,A140)&gt;1,"رقم المنتج مكرر",IF(C140="","السعر الحالي ناقص",IF(H140="","حط نسبة خصم أو سعر عرض",IF(H140&lt;=0,"سعر العرض لازم يكون أكبر من صفر",IF(H140&gt;=C140,"سعر العرض = السعر أو أعلى",IF(AND(J140&lt;&gt;"",N(J140)&lt;0,M140&lt;&gt;"نعم"),"تحت التكلفة",IF($B$4="","حط نهاية العرض فوق",IF(AND($B$2&lt;&gt;"",$B$4&lt;$B$2),"النهاية قبل البداية",IF($B$4&lt;TODAY(),"تاريخ النهاية راح",IF(D140="","تمام، بس بدون تكلفة (ما نقدر نحسب ربحك)",IF(N(J140)&lt;0,"تحت التكلفة، وانت قاصد",IF(K140&lt;$B$7,"تمام، بس هامشك أقل من حدّك","جاهز")))))))))))))))</f>
        <v/>
      </c>
      <c r="O140" s="19" t="b">
        <f>AND(N140&lt;&gt;"",ISNA(MATCH(N140,{"رقم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1">
      <c r="A141" s="13"/>
      <c r="B141" s="14"/>
      <c r="C141" s="15"/>
      <c r="D141" s="15"/>
      <c r="E141" s="15"/>
      <c r="F141" s="16"/>
      <c r="G141" s="15"/>
      <c r="H141" s="17" t="str">
        <f>IF(OR(C141="",AND(F141="",G141="")),"",IF(G141&lt;&gt;"",ROUND(G141,2),IF($B$8="ريال كامل",ROUNDDOWN(C141*(1-IF(F141&gt;1,F141/100,F141)),0),IF($B$8="ينتهي بـ ٩",ROUND((C141*(1-IF(F141&gt;1,F141/100,F141))+1)/10,0)*10-1,ROUND(C141*(1-IF(F141&gt;1,F141/100,F141)),2)))))</f>
        <v/>
      </c>
      <c r="I141" s="17" t="str">
        <f>IF(OR(C141="",D141=""),"",ROUND(C141/IF($B$5="نعم",1+$B$6,1)-D141-N(E141),2))</f>
        <v/>
      </c>
      <c r="J141" s="17" t="str">
        <f>IF(OR(H141="",D141=""),"",ROUND(H141/IF($B$5="نعم",1+$B$6,1)-D141-N(E141),2))</f>
        <v/>
      </c>
      <c r="K141" s="18" t="str">
        <f>IF(OR(J141="",N(H141)&lt;=0),"",J141/(H141/IF($B$5="نعم",1+$B$6,1)))</f>
        <v/>
      </c>
      <c r="L141" s="18" t="str">
        <f>IF(OR(I141="",J141="",N(I141)&lt;=0),"",1-J141/I141)</f>
        <v/>
      </c>
      <c r="M141" s="14"/>
      <c r="N141" s="19" t="str">
        <f>IF(AND(A141="",C141=""),"",IF(A141="","رقم المنتج ناقص",IF(AND($B$9="سلة",ISERROR(VALUE(A141))),"رقم المنتج: أرقام إنجليزية بس",IF(COUNTIF($A$11:$A$1010,A141)&gt;1,"رقم المنتج مكرر",IF(C141="","السعر الحالي ناقص",IF(H141="","حط نسبة خصم أو سعر عرض",IF(H141&lt;=0,"سعر العرض لازم يكون أكبر من صفر",IF(H141&gt;=C141,"سعر العرض = السعر أو أعلى",IF(AND(J141&lt;&gt;"",N(J141)&lt;0,M141&lt;&gt;"نعم"),"تحت التكلفة",IF($B$4="","حط نهاية العرض فوق",IF(AND($B$2&lt;&gt;"",$B$4&lt;$B$2),"النهاية قبل البداية",IF($B$4&lt;TODAY(),"تاريخ النهاية راح",IF(D141="","تمام، بس بدون تكلفة (ما نقدر نحسب ربحك)",IF(N(J141)&lt;0,"تحت التكلفة، وانت قاصد",IF(K141&lt;$B$7,"تمام، بس هامشك أقل من حدّك","جاهز")))))))))))))))</f>
        <v/>
      </c>
      <c r="O141" s="19" t="b">
        <f>AND(N141&lt;&gt;"",ISNA(MATCH(N141,{"رقم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2">
      <c r="A142" s="13"/>
      <c r="B142" s="14"/>
      <c r="C142" s="15"/>
      <c r="D142" s="15"/>
      <c r="E142" s="15"/>
      <c r="F142" s="16"/>
      <c r="G142" s="15"/>
      <c r="H142" s="17" t="str">
        <f>IF(OR(C142="",AND(F142="",G142="")),"",IF(G142&lt;&gt;"",ROUND(G142,2),IF($B$8="ريال كامل",ROUNDDOWN(C142*(1-IF(F142&gt;1,F142/100,F142)),0),IF($B$8="ينتهي بـ ٩",ROUND((C142*(1-IF(F142&gt;1,F142/100,F142))+1)/10,0)*10-1,ROUND(C142*(1-IF(F142&gt;1,F142/100,F142)),2)))))</f>
        <v/>
      </c>
      <c r="I142" s="17" t="str">
        <f>IF(OR(C142="",D142=""),"",ROUND(C142/IF($B$5="نعم",1+$B$6,1)-D142-N(E142),2))</f>
        <v/>
      </c>
      <c r="J142" s="17" t="str">
        <f>IF(OR(H142="",D142=""),"",ROUND(H142/IF($B$5="نعم",1+$B$6,1)-D142-N(E142),2))</f>
        <v/>
      </c>
      <c r="K142" s="18" t="str">
        <f>IF(OR(J142="",N(H142)&lt;=0),"",J142/(H142/IF($B$5="نعم",1+$B$6,1)))</f>
        <v/>
      </c>
      <c r="L142" s="18" t="str">
        <f>IF(OR(I142="",J142="",N(I142)&lt;=0),"",1-J142/I142)</f>
        <v/>
      </c>
      <c r="M142" s="14"/>
      <c r="N142" s="19" t="str">
        <f>IF(AND(A142="",C142=""),"",IF(A142="","رقم المنتج ناقص",IF(AND($B$9="سلة",ISERROR(VALUE(A142))),"رقم المنتج: أرقام إنجليزية بس",IF(COUNTIF($A$11:$A$1010,A142)&gt;1,"رقم المنتج مكرر",IF(C142="","السعر الحالي ناقص",IF(H142="","حط نسبة خصم أو سعر عرض",IF(H142&lt;=0,"سعر العرض لازم يكون أكبر من صفر",IF(H142&gt;=C142,"سعر العرض = السعر أو أعلى",IF(AND(J142&lt;&gt;"",N(J142)&lt;0,M142&lt;&gt;"نعم"),"تحت التكلفة",IF($B$4="","حط نهاية العرض فوق",IF(AND($B$2&lt;&gt;"",$B$4&lt;$B$2),"النهاية قبل البداية",IF($B$4&lt;TODAY(),"تاريخ النهاية راح",IF(D142="","تمام، بس بدون تكلفة (ما نقدر نحسب ربحك)",IF(N(J142)&lt;0,"تحت التكلفة، وانت قاصد",IF(K142&lt;$B$7,"تمام، بس هامشك أقل من حدّك","جاهز")))))))))))))))</f>
        <v/>
      </c>
      <c r="O142" s="19" t="b">
        <f>AND(N142&lt;&gt;"",ISNA(MATCH(N142,{"رقم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3">
      <c r="A143" s="13"/>
      <c r="B143" s="14"/>
      <c r="C143" s="15"/>
      <c r="D143" s="15"/>
      <c r="E143" s="15"/>
      <c r="F143" s="16"/>
      <c r="G143" s="15"/>
      <c r="H143" s="17" t="str">
        <f>IF(OR(C143="",AND(F143="",G143="")),"",IF(G143&lt;&gt;"",ROUND(G143,2),IF($B$8="ريال كامل",ROUNDDOWN(C143*(1-IF(F143&gt;1,F143/100,F143)),0),IF($B$8="ينتهي بـ ٩",ROUND((C143*(1-IF(F143&gt;1,F143/100,F143))+1)/10,0)*10-1,ROUND(C143*(1-IF(F143&gt;1,F143/100,F143)),2)))))</f>
        <v/>
      </c>
      <c r="I143" s="17" t="str">
        <f>IF(OR(C143="",D143=""),"",ROUND(C143/IF($B$5="نعم",1+$B$6,1)-D143-N(E143),2))</f>
        <v/>
      </c>
      <c r="J143" s="17" t="str">
        <f>IF(OR(H143="",D143=""),"",ROUND(H143/IF($B$5="نعم",1+$B$6,1)-D143-N(E143),2))</f>
        <v/>
      </c>
      <c r="K143" s="18" t="str">
        <f>IF(OR(J143="",N(H143)&lt;=0),"",J143/(H143/IF($B$5="نعم",1+$B$6,1)))</f>
        <v/>
      </c>
      <c r="L143" s="18" t="str">
        <f>IF(OR(I143="",J143="",N(I143)&lt;=0),"",1-J143/I143)</f>
        <v/>
      </c>
      <c r="M143" s="14"/>
      <c r="N143" s="19" t="str">
        <f>IF(AND(A143="",C143=""),"",IF(A143="","رقم المنتج ناقص",IF(AND($B$9="سلة",ISERROR(VALUE(A143))),"رقم المنتج: أرقام إنجليزية بس",IF(COUNTIF($A$11:$A$1010,A143)&gt;1,"رقم المنتج مكرر",IF(C143="","السعر الحالي ناقص",IF(H143="","حط نسبة خصم أو سعر عرض",IF(H143&lt;=0,"سعر العرض لازم يكون أكبر من صفر",IF(H143&gt;=C143,"سعر العرض = السعر أو أعلى",IF(AND(J143&lt;&gt;"",N(J143)&lt;0,M143&lt;&gt;"نعم"),"تحت التكلفة",IF($B$4="","حط نهاية العرض فوق",IF(AND($B$2&lt;&gt;"",$B$4&lt;$B$2),"النهاية قبل البداية",IF($B$4&lt;TODAY(),"تاريخ النهاية راح",IF(D143="","تمام، بس بدون تكلفة (ما نقدر نحسب ربحك)",IF(N(J143)&lt;0,"تحت التكلفة، وانت قاصد",IF(K143&lt;$B$7,"تمام، بس هامشك أقل من حدّك","جاهز")))))))))))))))</f>
        <v/>
      </c>
      <c r="O143" s="19" t="b">
        <f>AND(N143&lt;&gt;"",ISNA(MATCH(N143,{"رقم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4">
      <c r="A144" s="13"/>
      <c r="B144" s="14"/>
      <c r="C144" s="15"/>
      <c r="D144" s="15"/>
      <c r="E144" s="15"/>
      <c r="F144" s="16"/>
      <c r="G144" s="15"/>
      <c r="H144" s="17" t="str">
        <f>IF(OR(C144="",AND(F144="",G144="")),"",IF(G144&lt;&gt;"",ROUND(G144,2),IF($B$8="ريال كامل",ROUNDDOWN(C144*(1-IF(F144&gt;1,F144/100,F144)),0),IF($B$8="ينتهي بـ ٩",ROUND((C144*(1-IF(F144&gt;1,F144/100,F144))+1)/10,0)*10-1,ROUND(C144*(1-IF(F144&gt;1,F144/100,F144)),2)))))</f>
        <v/>
      </c>
      <c r="I144" s="17" t="str">
        <f>IF(OR(C144="",D144=""),"",ROUND(C144/IF($B$5="نعم",1+$B$6,1)-D144-N(E144),2))</f>
        <v/>
      </c>
      <c r="J144" s="17" t="str">
        <f>IF(OR(H144="",D144=""),"",ROUND(H144/IF($B$5="نعم",1+$B$6,1)-D144-N(E144),2))</f>
        <v/>
      </c>
      <c r="K144" s="18" t="str">
        <f>IF(OR(J144="",N(H144)&lt;=0),"",J144/(H144/IF($B$5="نعم",1+$B$6,1)))</f>
        <v/>
      </c>
      <c r="L144" s="18" t="str">
        <f>IF(OR(I144="",J144="",N(I144)&lt;=0),"",1-J144/I144)</f>
        <v/>
      </c>
      <c r="M144" s="14"/>
      <c r="N144" s="19" t="str">
        <f>IF(AND(A144="",C144=""),"",IF(A144="","رقم المنتج ناقص",IF(AND($B$9="سلة",ISERROR(VALUE(A144))),"رقم المنتج: أرقام إنجليزية بس",IF(COUNTIF($A$11:$A$1010,A144)&gt;1,"رقم المنتج مكرر",IF(C144="","السعر الحالي ناقص",IF(H144="","حط نسبة خصم أو سعر عرض",IF(H144&lt;=0,"سعر العرض لازم يكون أكبر من صفر",IF(H144&gt;=C144,"سعر العرض = السعر أو أعلى",IF(AND(J144&lt;&gt;"",N(J144)&lt;0,M144&lt;&gt;"نعم"),"تحت التكلفة",IF($B$4="","حط نهاية العرض فوق",IF(AND($B$2&lt;&gt;"",$B$4&lt;$B$2),"النهاية قبل البداية",IF($B$4&lt;TODAY(),"تاريخ النهاية راح",IF(D144="","تمام، بس بدون تكلفة (ما نقدر نحسب ربحك)",IF(N(J144)&lt;0,"تحت التكلفة، وانت قاصد",IF(K144&lt;$B$7,"تمام، بس هامشك أقل من حدّك","جاهز")))))))))))))))</f>
        <v/>
      </c>
      <c r="O144" s="19" t="b">
        <f>AND(N144&lt;&gt;"",ISNA(MATCH(N144,{"رقم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5">
      <c r="A145" s="13"/>
      <c r="B145" s="14"/>
      <c r="C145" s="15"/>
      <c r="D145" s="15"/>
      <c r="E145" s="15"/>
      <c r="F145" s="16"/>
      <c r="G145" s="15"/>
      <c r="H145" s="17" t="str">
        <f>IF(OR(C145="",AND(F145="",G145="")),"",IF(G145&lt;&gt;"",ROUND(G145,2),IF($B$8="ريال كامل",ROUNDDOWN(C145*(1-IF(F145&gt;1,F145/100,F145)),0),IF($B$8="ينتهي بـ ٩",ROUND((C145*(1-IF(F145&gt;1,F145/100,F145))+1)/10,0)*10-1,ROUND(C145*(1-IF(F145&gt;1,F145/100,F145)),2)))))</f>
        <v/>
      </c>
      <c r="I145" s="17" t="str">
        <f>IF(OR(C145="",D145=""),"",ROUND(C145/IF($B$5="نعم",1+$B$6,1)-D145-N(E145),2))</f>
        <v/>
      </c>
      <c r="J145" s="17" t="str">
        <f>IF(OR(H145="",D145=""),"",ROUND(H145/IF($B$5="نعم",1+$B$6,1)-D145-N(E145),2))</f>
        <v/>
      </c>
      <c r="K145" s="18" t="str">
        <f>IF(OR(J145="",N(H145)&lt;=0),"",J145/(H145/IF($B$5="نعم",1+$B$6,1)))</f>
        <v/>
      </c>
      <c r="L145" s="18" t="str">
        <f>IF(OR(I145="",J145="",N(I145)&lt;=0),"",1-J145/I145)</f>
        <v/>
      </c>
      <c r="M145" s="14"/>
      <c r="N145" s="19" t="str">
        <f>IF(AND(A145="",C145=""),"",IF(A145="","رقم المنتج ناقص",IF(AND($B$9="سلة",ISERROR(VALUE(A145))),"رقم المنتج: أرقام إنجليزية بس",IF(COUNTIF($A$11:$A$1010,A145)&gt;1,"رقم المنتج مكرر",IF(C145="","السعر الحالي ناقص",IF(H145="","حط نسبة خصم أو سعر عرض",IF(H145&lt;=0,"سعر العرض لازم يكون أكبر من صفر",IF(H145&gt;=C145,"سعر العرض = السعر أو أعلى",IF(AND(J145&lt;&gt;"",N(J145)&lt;0,M145&lt;&gt;"نعم"),"تحت التكلفة",IF($B$4="","حط نهاية العرض فوق",IF(AND($B$2&lt;&gt;"",$B$4&lt;$B$2),"النهاية قبل البداية",IF($B$4&lt;TODAY(),"تاريخ النهاية راح",IF(D145="","تمام، بس بدون تكلفة (ما نقدر نحسب ربحك)",IF(N(J145)&lt;0,"تحت التكلفة، وانت قاصد",IF(K145&lt;$B$7,"تمام، بس هامشك أقل من حدّك","جاهز")))))))))))))))</f>
        <v/>
      </c>
      <c r="O145" s="19" t="b">
        <f>AND(N145&lt;&gt;"",ISNA(MATCH(N145,{"رقم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6">
      <c r="A146" s="13"/>
      <c r="B146" s="14"/>
      <c r="C146" s="15"/>
      <c r="D146" s="15"/>
      <c r="E146" s="15"/>
      <c r="F146" s="16"/>
      <c r="G146" s="15"/>
      <c r="H146" s="17" t="str">
        <f>IF(OR(C146="",AND(F146="",G146="")),"",IF(G146&lt;&gt;"",ROUND(G146,2),IF($B$8="ريال كامل",ROUNDDOWN(C146*(1-IF(F146&gt;1,F146/100,F146)),0),IF($B$8="ينتهي بـ ٩",ROUND((C146*(1-IF(F146&gt;1,F146/100,F146))+1)/10,0)*10-1,ROUND(C146*(1-IF(F146&gt;1,F146/100,F146)),2)))))</f>
        <v/>
      </c>
      <c r="I146" s="17" t="str">
        <f>IF(OR(C146="",D146=""),"",ROUND(C146/IF($B$5="نعم",1+$B$6,1)-D146-N(E146),2))</f>
        <v/>
      </c>
      <c r="J146" s="17" t="str">
        <f>IF(OR(H146="",D146=""),"",ROUND(H146/IF($B$5="نعم",1+$B$6,1)-D146-N(E146),2))</f>
        <v/>
      </c>
      <c r="K146" s="18" t="str">
        <f>IF(OR(J146="",N(H146)&lt;=0),"",J146/(H146/IF($B$5="نعم",1+$B$6,1)))</f>
        <v/>
      </c>
      <c r="L146" s="18" t="str">
        <f>IF(OR(I146="",J146="",N(I146)&lt;=0),"",1-J146/I146)</f>
        <v/>
      </c>
      <c r="M146" s="14"/>
      <c r="N146" s="19" t="str">
        <f>IF(AND(A146="",C146=""),"",IF(A146="","رقم المنتج ناقص",IF(AND($B$9="سلة",ISERROR(VALUE(A146))),"رقم المنتج: أرقام إنجليزية بس",IF(COUNTIF($A$11:$A$1010,A146)&gt;1,"رقم المنتج مكرر",IF(C146="","السعر الحالي ناقص",IF(H146="","حط نسبة خصم أو سعر عرض",IF(H146&lt;=0,"سعر العرض لازم يكون أكبر من صفر",IF(H146&gt;=C146,"سعر العرض = السعر أو أعلى",IF(AND(J146&lt;&gt;"",N(J146)&lt;0,M146&lt;&gt;"نعم"),"تحت التكلفة",IF($B$4="","حط نهاية العرض فوق",IF(AND($B$2&lt;&gt;"",$B$4&lt;$B$2),"النهاية قبل البداية",IF($B$4&lt;TODAY(),"تاريخ النهاية راح",IF(D146="","تمام، بس بدون تكلفة (ما نقدر نحسب ربحك)",IF(N(J146)&lt;0,"تحت التكلفة، وانت قاصد",IF(K146&lt;$B$7,"تمام، بس هامشك أقل من حدّك","جاهز")))))))))))))))</f>
        <v/>
      </c>
      <c r="O146" s="19" t="b">
        <f>AND(N146&lt;&gt;"",ISNA(MATCH(N146,{"رقم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7">
      <c r="A147" s="13"/>
      <c r="B147" s="14"/>
      <c r="C147" s="15"/>
      <c r="D147" s="15"/>
      <c r="E147" s="15"/>
      <c r="F147" s="16"/>
      <c r="G147" s="15"/>
      <c r="H147" s="17" t="str">
        <f>IF(OR(C147="",AND(F147="",G147="")),"",IF(G147&lt;&gt;"",ROUND(G147,2),IF($B$8="ريال كامل",ROUNDDOWN(C147*(1-IF(F147&gt;1,F147/100,F147)),0),IF($B$8="ينتهي بـ ٩",ROUND((C147*(1-IF(F147&gt;1,F147/100,F147))+1)/10,0)*10-1,ROUND(C147*(1-IF(F147&gt;1,F147/100,F147)),2)))))</f>
        <v/>
      </c>
      <c r="I147" s="17" t="str">
        <f>IF(OR(C147="",D147=""),"",ROUND(C147/IF($B$5="نعم",1+$B$6,1)-D147-N(E147),2))</f>
        <v/>
      </c>
      <c r="J147" s="17" t="str">
        <f>IF(OR(H147="",D147=""),"",ROUND(H147/IF($B$5="نعم",1+$B$6,1)-D147-N(E147),2))</f>
        <v/>
      </c>
      <c r="K147" s="18" t="str">
        <f>IF(OR(J147="",N(H147)&lt;=0),"",J147/(H147/IF($B$5="نعم",1+$B$6,1)))</f>
        <v/>
      </c>
      <c r="L147" s="18" t="str">
        <f>IF(OR(I147="",J147="",N(I147)&lt;=0),"",1-J147/I147)</f>
        <v/>
      </c>
      <c r="M147" s="14"/>
      <c r="N147" s="19" t="str">
        <f>IF(AND(A147="",C147=""),"",IF(A147="","رقم المنتج ناقص",IF(AND($B$9="سلة",ISERROR(VALUE(A147))),"رقم المنتج: أرقام إنجليزية بس",IF(COUNTIF($A$11:$A$1010,A147)&gt;1,"رقم المنتج مكرر",IF(C147="","السعر الحالي ناقص",IF(H147="","حط نسبة خصم أو سعر عرض",IF(H147&lt;=0,"سعر العرض لازم يكون أكبر من صفر",IF(H147&gt;=C147,"سعر العرض = السعر أو أعلى",IF(AND(J147&lt;&gt;"",N(J147)&lt;0,M147&lt;&gt;"نعم"),"تحت التكلفة",IF($B$4="","حط نهاية العرض فوق",IF(AND($B$2&lt;&gt;"",$B$4&lt;$B$2),"النهاية قبل البداية",IF($B$4&lt;TODAY(),"تاريخ النهاية راح",IF(D147="","تمام، بس بدون تكلفة (ما نقدر نحسب ربحك)",IF(N(J147)&lt;0,"تحت التكلفة، وانت قاصد",IF(K147&lt;$B$7,"تمام، بس هامشك أقل من حدّك","جاهز")))))))))))))))</f>
        <v/>
      </c>
      <c r="O147" s="19" t="b">
        <f>AND(N147&lt;&gt;"",ISNA(MATCH(N147,{"رقم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8">
      <c r="A148" s="13"/>
      <c r="B148" s="14"/>
      <c r="C148" s="15"/>
      <c r="D148" s="15"/>
      <c r="E148" s="15"/>
      <c r="F148" s="16"/>
      <c r="G148" s="15"/>
      <c r="H148" s="17" t="str">
        <f>IF(OR(C148="",AND(F148="",G148="")),"",IF(G148&lt;&gt;"",ROUND(G148,2),IF($B$8="ريال كامل",ROUNDDOWN(C148*(1-IF(F148&gt;1,F148/100,F148)),0),IF($B$8="ينتهي بـ ٩",ROUND((C148*(1-IF(F148&gt;1,F148/100,F148))+1)/10,0)*10-1,ROUND(C148*(1-IF(F148&gt;1,F148/100,F148)),2)))))</f>
        <v/>
      </c>
      <c r="I148" s="17" t="str">
        <f>IF(OR(C148="",D148=""),"",ROUND(C148/IF($B$5="نعم",1+$B$6,1)-D148-N(E148),2))</f>
        <v/>
      </c>
      <c r="J148" s="17" t="str">
        <f>IF(OR(H148="",D148=""),"",ROUND(H148/IF($B$5="نعم",1+$B$6,1)-D148-N(E148),2))</f>
        <v/>
      </c>
      <c r="K148" s="18" t="str">
        <f>IF(OR(J148="",N(H148)&lt;=0),"",J148/(H148/IF($B$5="نعم",1+$B$6,1)))</f>
        <v/>
      </c>
      <c r="L148" s="18" t="str">
        <f>IF(OR(I148="",J148="",N(I148)&lt;=0),"",1-J148/I148)</f>
        <v/>
      </c>
      <c r="M148" s="14"/>
      <c r="N148" s="19" t="str">
        <f>IF(AND(A148="",C148=""),"",IF(A148="","رقم المنتج ناقص",IF(AND($B$9="سلة",ISERROR(VALUE(A148))),"رقم المنتج: أرقام إنجليزية بس",IF(COUNTIF($A$11:$A$1010,A148)&gt;1,"رقم المنتج مكرر",IF(C148="","السعر الحالي ناقص",IF(H148="","حط نسبة خصم أو سعر عرض",IF(H148&lt;=0,"سعر العرض لازم يكون أكبر من صفر",IF(H148&gt;=C148,"سعر العرض = السعر أو أعلى",IF(AND(J148&lt;&gt;"",N(J148)&lt;0,M148&lt;&gt;"نعم"),"تحت التكلفة",IF($B$4="","حط نهاية العرض فوق",IF(AND($B$2&lt;&gt;"",$B$4&lt;$B$2),"النهاية قبل البداية",IF($B$4&lt;TODAY(),"تاريخ النهاية راح",IF(D148="","تمام، بس بدون تكلفة (ما نقدر نحسب ربحك)",IF(N(J148)&lt;0,"تحت التكلفة، وانت قاصد",IF(K148&lt;$B$7,"تمام، بس هامشك أقل من حدّك","جاهز")))))))))))))))</f>
        <v/>
      </c>
      <c r="O148" s="19" t="b">
        <f>AND(N148&lt;&gt;"",ISNA(MATCH(N148,{"رقم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49">
      <c r="A149" s="13"/>
      <c r="B149" s="14"/>
      <c r="C149" s="15"/>
      <c r="D149" s="15"/>
      <c r="E149" s="15"/>
      <c r="F149" s="16"/>
      <c r="G149" s="15"/>
      <c r="H149" s="17" t="str">
        <f>IF(OR(C149="",AND(F149="",G149="")),"",IF(G149&lt;&gt;"",ROUND(G149,2),IF($B$8="ريال كامل",ROUNDDOWN(C149*(1-IF(F149&gt;1,F149/100,F149)),0),IF($B$8="ينتهي بـ ٩",ROUND((C149*(1-IF(F149&gt;1,F149/100,F149))+1)/10,0)*10-1,ROUND(C149*(1-IF(F149&gt;1,F149/100,F149)),2)))))</f>
        <v/>
      </c>
      <c r="I149" s="17" t="str">
        <f>IF(OR(C149="",D149=""),"",ROUND(C149/IF($B$5="نعم",1+$B$6,1)-D149-N(E149),2))</f>
        <v/>
      </c>
      <c r="J149" s="17" t="str">
        <f>IF(OR(H149="",D149=""),"",ROUND(H149/IF($B$5="نعم",1+$B$6,1)-D149-N(E149),2))</f>
        <v/>
      </c>
      <c r="K149" s="18" t="str">
        <f>IF(OR(J149="",N(H149)&lt;=0),"",J149/(H149/IF($B$5="نعم",1+$B$6,1)))</f>
        <v/>
      </c>
      <c r="L149" s="18" t="str">
        <f>IF(OR(I149="",J149="",N(I149)&lt;=0),"",1-J149/I149)</f>
        <v/>
      </c>
      <c r="M149" s="14"/>
      <c r="N149" s="19" t="str">
        <f>IF(AND(A149="",C149=""),"",IF(A149="","رقم المنتج ناقص",IF(AND($B$9="سلة",ISERROR(VALUE(A149))),"رقم المنتج: أرقام إنجليزية بس",IF(COUNTIF($A$11:$A$1010,A149)&gt;1,"رقم المنتج مكرر",IF(C149="","السعر الحالي ناقص",IF(H149="","حط نسبة خصم أو سعر عرض",IF(H149&lt;=0,"سعر العرض لازم يكون أكبر من صفر",IF(H149&gt;=C149,"سعر العرض = السعر أو أعلى",IF(AND(J149&lt;&gt;"",N(J149)&lt;0,M149&lt;&gt;"نعم"),"تحت التكلفة",IF($B$4="","حط نهاية العرض فوق",IF(AND($B$2&lt;&gt;"",$B$4&lt;$B$2),"النهاية قبل البداية",IF($B$4&lt;TODAY(),"تاريخ النهاية راح",IF(D149="","تمام، بس بدون تكلفة (ما نقدر نحسب ربحك)",IF(N(J149)&lt;0,"تحت التكلفة، وانت قاصد",IF(K149&lt;$B$7,"تمام، بس هامشك أقل من حدّك","جاهز")))))))))))))))</f>
        <v/>
      </c>
      <c r="O149" s="19" t="b">
        <f>AND(N149&lt;&gt;"",ISNA(MATCH(N149,{"رقم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0">
      <c r="A150" s="13"/>
      <c r="B150" s="14"/>
      <c r="C150" s="15"/>
      <c r="D150" s="15"/>
      <c r="E150" s="15"/>
      <c r="F150" s="16"/>
      <c r="G150" s="15"/>
      <c r="H150" s="17" t="str">
        <f>IF(OR(C150="",AND(F150="",G150="")),"",IF(G150&lt;&gt;"",ROUND(G150,2),IF($B$8="ريال كامل",ROUNDDOWN(C150*(1-IF(F150&gt;1,F150/100,F150)),0),IF($B$8="ينتهي بـ ٩",ROUND((C150*(1-IF(F150&gt;1,F150/100,F150))+1)/10,0)*10-1,ROUND(C150*(1-IF(F150&gt;1,F150/100,F150)),2)))))</f>
        <v/>
      </c>
      <c r="I150" s="17" t="str">
        <f>IF(OR(C150="",D150=""),"",ROUND(C150/IF($B$5="نعم",1+$B$6,1)-D150-N(E150),2))</f>
        <v/>
      </c>
      <c r="J150" s="17" t="str">
        <f>IF(OR(H150="",D150=""),"",ROUND(H150/IF($B$5="نعم",1+$B$6,1)-D150-N(E150),2))</f>
        <v/>
      </c>
      <c r="K150" s="18" t="str">
        <f>IF(OR(J150="",N(H150)&lt;=0),"",J150/(H150/IF($B$5="نعم",1+$B$6,1)))</f>
        <v/>
      </c>
      <c r="L150" s="18" t="str">
        <f>IF(OR(I150="",J150="",N(I150)&lt;=0),"",1-J150/I150)</f>
        <v/>
      </c>
      <c r="M150" s="14"/>
      <c r="N150" s="19" t="str">
        <f>IF(AND(A150="",C150=""),"",IF(A150="","رقم المنتج ناقص",IF(AND($B$9="سلة",ISERROR(VALUE(A150))),"رقم المنتج: أرقام إنجليزية بس",IF(COUNTIF($A$11:$A$1010,A150)&gt;1,"رقم المنتج مكرر",IF(C150="","السعر الحالي ناقص",IF(H150="","حط نسبة خصم أو سعر عرض",IF(H150&lt;=0,"سعر العرض لازم يكون أكبر من صفر",IF(H150&gt;=C150,"سعر العرض = السعر أو أعلى",IF(AND(J150&lt;&gt;"",N(J150)&lt;0,M150&lt;&gt;"نعم"),"تحت التكلفة",IF($B$4="","حط نهاية العرض فوق",IF(AND($B$2&lt;&gt;"",$B$4&lt;$B$2),"النهاية قبل البداية",IF($B$4&lt;TODAY(),"تاريخ النهاية راح",IF(D150="","تمام، بس بدون تكلفة (ما نقدر نحسب ربحك)",IF(N(J150)&lt;0,"تحت التكلفة، وانت قاصد",IF(K150&lt;$B$7,"تمام، بس هامشك أقل من حدّك","جاهز")))))))))))))))</f>
        <v/>
      </c>
      <c r="O150" s="19" t="b">
        <f>AND(N150&lt;&gt;"",ISNA(MATCH(N150,{"رقم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1">
      <c r="A151" s="13"/>
      <c r="B151" s="14"/>
      <c r="C151" s="15"/>
      <c r="D151" s="15"/>
      <c r="E151" s="15"/>
      <c r="F151" s="16"/>
      <c r="G151" s="15"/>
      <c r="H151" s="17" t="str">
        <f>IF(OR(C151="",AND(F151="",G151="")),"",IF(G151&lt;&gt;"",ROUND(G151,2),IF($B$8="ريال كامل",ROUNDDOWN(C151*(1-IF(F151&gt;1,F151/100,F151)),0),IF($B$8="ينتهي بـ ٩",ROUND((C151*(1-IF(F151&gt;1,F151/100,F151))+1)/10,0)*10-1,ROUND(C151*(1-IF(F151&gt;1,F151/100,F151)),2)))))</f>
        <v/>
      </c>
      <c r="I151" s="17" t="str">
        <f>IF(OR(C151="",D151=""),"",ROUND(C151/IF($B$5="نعم",1+$B$6,1)-D151-N(E151),2))</f>
        <v/>
      </c>
      <c r="J151" s="17" t="str">
        <f>IF(OR(H151="",D151=""),"",ROUND(H151/IF($B$5="نعم",1+$B$6,1)-D151-N(E151),2))</f>
        <v/>
      </c>
      <c r="K151" s="18" t="str">
        <f>IF(OR(J151="",N(H151)&lt;=0),"",J151/(H151/IF($B$5="نعم",1+$B$6,1)))</f>
        <v/>
      </c>
      <c r="L151" s="18" t="str">
        <f>IF(OR(I151="",J151="",N(I151)&lt;=0),"",1-J151/I151)</f>
        <v/>
      </c>
      <c r="M151" s="14"/>
      <c r="N151" s="19" t="str">
        <f>IF(AND(A151="",C151=""),"",IF(A151="","رقم المنتج ناقص",IF(AND($B$9="سلة",ISERROR(VALUE(A151))),"رقم المنتج: أرقام إنجليزية بس",IF(COUNTIF($A$11:$A$1010,A151)&gt;1,"رقم المنتج مكرر",IF(C151="","السعر الحالي ناقص",IF(H151="","حط نسبة خصم أو سعر عرض",IF(H151&lt;=0,"سعر العرض لازم يكون أكبر من صفر",IF(H151&gt;=C151,"سعر العرض = السعر أو أعلى",IF(AND(J151&lt;&gt;"",N(J151)&lt;0,M151&lt;&gt;"نعم"),"تحت التكلفة",IF($B$4="","حط نهاية العرض فوق",IF(AND($B$2&lt;&gt;"",$B$4&lt;$B$2),"النهاية قبل البداية",IF($B$4&lt;TODAY(),"تاريخ النهاية راح",IF(D151="","تمام، بس بدون تكلفة (ما نقدر نحسب ربحك)",IF(N(J151)&lt;0,"تحت التكلفة، وانت قاصد",IF(K151&lt;$B$7,"تمام، بس هامشك أقل من حدّك","جاهز")))))))))))))))</f>
        <v/>
      </c>
      <c r="O151" s="19" t="b">
        <f>AND(N151&lt;&gt;"",ISNA(MATCH(N151,{"رقم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2">
      <c r="A152" s="13"/>
      <c r="B152" s="14"/>
      <c r="C152" s="15"/>
      <c r="D152" s="15"/>
      <c r="E152" s="15"/>
      <c r="F152" s="16"/>
      <c r="G152" s="15"/>
      <c r="H152" s="17" t="str">
        <f>IF(OR(C152="",AND(F152="",G152="")),"",IF(G152&lt;&gt;"",ROUND(G152,2),IF($B$8="ريال كامل",ROUNDDOWN(C152*(1-IF(F152&gt;1,F152/100,F152)),0),IF($B$8="ينتهي بـ ٩",ROUND((C152*(1-IF(F152&gt;1,F152/100,F152))+1)/10,0)*10-1,ROUND(C152*(1-IF(F152&gt;1,F152/100,F152)),2)))))</f>
        <v/>
      </c>
      <c r="I152" s="17" t="str">
        <f>IF(OR(C152="",D152=""),"",ROUND(C152/IF($B$5="نعم",1+$B$6,1)-D152-N(E152),2))</f>
        <v/>
      </c>
      <c r="J152" s="17" t="str">
        <f>IF(OR(H152="",D152=""),"",ROUND(H152/IF($B$5="نعم",1+$B$6,1)-D152-N(E152),2))</f>
        <v/>
      </c>
      <c r="K152" s="18" t="str">
        <f>IF(OR(J152="",N(H152)&lt;=0),"",J152/(H152/IF($B$5="نعم",1+$B$6,1)))</f>
        <v/>
      </c>
      <c r="L152" s="18" t="str">
        <f>IF(OR(I152="",J152="",N(I152)&lt;=0),"",1-J152/I152)</f>
        <v/>
      </c>
      <c r="M152" s="14"/>
      <c r="N152" s="19" t="str">
        <f>IF(AND(A152="",C152=""),"",IF(A152="","رقم المنتج ناقص",IF(AND($B$9="سلة",ISERROR(VALUE(A152))),"رقم المنتج: أرقام إنجليزية بس",IF(COUNTIF($A$11:$A$1010,A152)&gt;1,"رقم المنتج مكرر",IF(C152="","السعر الحالي ناقص",IF(H152="","حط نسبة خصم أو سعر عرض",IF(H152&lt;=0,"سعر العرض لازم يكون أكبر من صفر",IF(H152&gt;=C152,"سعر العرض = السعر أو أعلى",IF(AND(J152&lt;&gt;"",N(J152)&lt;0,M152&lt;&gt;"نعم"),"تحت التكلفة",IF($B$4="","حط نهاية العرض فوق",IF(AND($B$2&lt;&gt;"",$B$4&lt;$B$2),"النهاية قبل البداية",IF($B$4&lt;TODAY(),"تاريخ النهاية راح",IF(D152="","تمام، بس بدون تكلفة (ما نقدر نحسب ربحك)",IF(N(J152)&lt;0,"تحت التكلفة، وانت قاصد",IF(K152&lt;$B$7,"تمام، بس هامشك أقل من حدّك","جاهز")))))))))))))))</f>
        <v/>
      </c>
      <c r="O152" s="19" t="b">
        <f>AND(N152&lt;&gt;"",ISNA(MATCH(N152,{"رقم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3">
      <c r="A153" s="13"/>
      <c r="B153" s="14"/>
      <c r="C153" s="15"/>
      <c r="D153" s="15"/>
      <c r="E153" s="15"/>
      <c r="F153" s="16"/>
      <c r="G153" s="15"/>
      <c r="H153" s="17" t="str">
        <f>IF(OR(C153="",AND(F153="",G153="")),"",IF(G153&lt;&gt;"",ROUND(G153,2),IF($B$8="ريال كامل",ROUNDDOWN(C153*(1-IF(F153&gt;1,F153/100,F153)),0),IF($B$8="ينتهي بـ ٩",ROUND((C153*(1-IF(F153&gt;1,F153/100,F153))+1)/10,0)*10-1,ROUND(C153*(1-IF(F153&gt;1,F153/100,F153)),2)))))</f>
        <v/>
      </c>
      <c r="I153" s="17" t="str">
        <f>IF(OR(C153="",D153=""),"",ROUND(C153/IF($B$5="نعم",1+$B$6,1)-D153-N(E153),2))</f>
        <v/>
      </c>
      <c r="J153" s="17" t="str">
        <f>IF(OR(H153="",D153=""),"",ROUND(H153/IF($B$5="نعم",1+$B$6,1)-D153-N(E153),2))</f>
        <v/>
      </c>
      <c r="K153" s="18" t="str">
        <f>IF(OR(J153="",N(H153)&lt;=0),"",J153/(H153/IF($B$5="نعم",1+$B$6,1)))</f>
        <v/>
      </c>
      <c r="L153" s="18" t="str">
        <f>IF(OR(I153="",J153="",N(I153)&lt;=0),"",1-J153/I153)</f>
        <v/>
      </c>
      <c r="M153" s="14"/>
      <c r="N153" s="19" t="str">
        <f>IF(AND(A153="",C153=""),"",IF(A153="","رقم المنتج ناقص",IF(AND($B$9="سلة",ISERROR(VALUE(A153))),"رقم المنتج: أرقام إنجليزية بس",IF(COUNTIF($A$11:$A$1010,A153)&gt;1,"رقم المنتج مكرر",IF(C153="","السعر الحالي ناقص",IF(H153="","حط نسبة خصم أو سعر عرض",IF(H153&lt;=0,"سعر العرض لازم يكون أكبر من صفر",IF(H153&gt;=C153,"سعر العرض = السعر أو أعلى",IF(AND(J153&lt;&gt;"",N(J153)&lt;0,M153&lt;&gt;"نعم"),"تحت التكلفة",IF($B$4="","حط نهاية العرض فوق",IF(AND($B$2&lt;&gt;"",$B$4&lt;$B$2),"النهاية قبل البداية",IF($B$4&lt;TODAY(),"تاريخ النهاية راح",IF(D153="","تمام، بس بدون تكلفة (ما نقدر نحسب ربحك)",IF(N(J153)&lt;0,"تحت التكلفة، وانت قاصد",IF(K153&lt;$B$7,"تمام، بس هامشك أقل من حدّك","جاهز")))))))))))))))</f>
        <v/>
      </c>
      <c r="O153" s="19" t="b">
        <f>AND(N153&lt;&gt;"",ISNA(MATCH(N153,{"رقم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4">
      <c r="A154" s="13"/>
      <c r="B154" s="14"/>
      <c r="C154" s="15"/>
      <c r="D154" s="15"/>
      <c r="E154" s="15"/>
      <c r="F154" s="16"/>
      <c r="G154" s="15"/>
      <c r="H154" s="17" t="str">
        <f>IF(OR(C154="",AND(F154="",G154="")),"",IF(G154&lt;&gt;"",ROUND(G154,2),IF($B$8="ريال كامل",ROUNDDOWN(C154*(1-IF(F154&gt;1,F154/100,F154)),0),IF($B$8="ينتهي بـ ٩",ROUND((C154*(1-IF(F154&gt;1,F154/100,F154))+1)/10,0)*10-1,ROUND(C154*(1-IF(F154&gt;1,F154/100,F154)),2)))))</f>
        <v/>
      </c>
      <c r="I154" s="17" t="str">
        <f>IF(OR(C154="",D154=""),"",ROUND(C154/IF($B$5="نعم",1+$B$6,1)-D154-N(E154),2))</f>
        <v/>
      </c>
      <c r="J154" s="17" t="str">
        <f>IF(OR(H154="",D154=""),"",ROUND(H154/IF($B$5="نعم",1+$B$6,1)-D154-N(E154),2))</f>
        <v/>
      </c>
      <c r="K154" s="18" t="str">
        <f>IF(OR(J154="",N(H154)&lt;=0),"",J154/(H154/IF($B$5="نعم",1+$B$6,1)))</f>
        <v/>
      </c>
      <c r="L154" s="18" t="str">
        <f>IF(OR(I154="",J154="",N(I154)&lt;=0),"",1-J154/I154)</f>
        <v/>
      </c>
      <c r="M154" s="14"/>
      <c r="N154" s="19" t="str">
        <f>IF(AND(A154="",C154=""),"",IF(A154="","رقم المنتج ناقص",IF(AND($B$9="سلة",ISERROR(VALUE(A154))),"رقم المنتج: أرقام إنجليزية بس",IF(COUNTIF($A$11:$A$1010,A154)&gt;1,"رقم المنتج مكرر",IF(C154="","السعر الحالي ناقص",IF(H154="","حط نسبة خصم أو سعر عرض",IF(H154&lt;=0,"سعر العرض لازم يكون أكبر من صفر",IF(H154&gt;=C154,"سعر العرض = السعر أو أعلى",IF(AND(J154&lt;&gt;"",N(J154)&lt;0,M154&lt;&gt;"نعم"),"تحت التكلفة",IF($B$4="","حط نهاية العرض فوق",IF(AND($B$2&lt;&gt;"",$B$4&lt;$B$2),"النهاية قبل البداية",IF($B$4&lt;TODAY(),"تاريخ النهاية راح",IF(D154="","تمام، بس بدون تكلفة (ما نقدر نحسب ربحك)",IF(N(J154)&lt;0,"تحت التكلفة، وانت قاصد",IF(K154&lt;$B$7,"تمام، بس هامشك أقل من حدّك","جاهز")))))))))))))))</f>
        <v/>
      </c>
      <c r="O154" s="19" t="b">
        <f>AND(N154&lt;&gt;"",ISNA(MATCH(N154,{"رقم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5">
      <c r="A155" s="13"/>
      <c r="B155" s="14"/>
      <c r="C155" s="15"/>
      <c r="D155" s="15"/>
      <c r="E155" s="15"/>
      <c r="F155" s="16"/>
      <c r="G155" s="15"/>
      <c r="H155" s="17" t="str">
        <f>IF(OR(C155="",AND(F155="",G155="")),"",IF(G155&lt;&gt;"",ROUND(G155,2),IF($B$8="ريال كامل",ROUNDDOWN(C155*(1-IF(F155&gt;1,F155/100,F155)),0),IF($B$8="ينتهي بـ ٩",ROUND((C155*(1-IF(F155&gt;1,F155/100,F155))+1)/10,0)*10-1,ROUND(C155*(1-IF(F155&gt;1,F155/100,F155)),2)))))</f>
        <v/>
      </c>
      <c r="I155" s="17" t="str">
        <f>IF(OR(C155="",D155=""),"",ROUND(C155/IF($B$5="نعم",1+$B$6,1)-D155-N(E155),2))</f>
        <v/>
      </c>
      <c r="J155" s="17" t="str">
        <f>IF(OR(H155="",D155=""),"",ROUND(H155/IF($B$5="نعم",1+$B$6,1)-D155-N(E155),2))</f>
        <v/>
      </c>
      <c r="K155" s="18" t="str">
        <f>IF(OR(J155="",N(H155)&lt;=0),"",J155/(H155/IF($B$5="نعم",1+$B$6,1)))</f>
        <v/>
      </c>
      <c r="L155" s="18" t="str">
        <f>IF(OR(I155="",J155="",N(I155)&lt;=0),"",1-J155/I155)</f>
        <v/>
      </c>
      <c r="M155" s="14"/>
      <c r="N155" s="19" t="str">
        <f>IF(AND(A155="",C155=""),"",IF(A155="","رقم المنتج ناقص",IF(AND($B$9="سلة",ISERROR(VALUE(A155))),"رقم المنتج: أرقام إنجليزية بس",IF(COUNTIF($A$11:$A$1010,A155)&gt;1,"رقم المنتج مكرر",IF(C155="","السعر الحالي ناقص",IF(H155="","حط نسبة خصم أو سعر عرض",IF(H155&lt;=0,"سعر العرض لازم يكون أكبر من صفر",IF(H155&gt;=C155,"سعر العرض = السعر أو أعلى",IF(AND(J155&lt;&gt;"",N(J155)&lt;0,M155&lt;&gt;"نعم"),"تحت التكلفة",IF($B$4="","حط نهاية العرض فوق",IF(AND($B$2&lt;&gt;"",$B$4&lt;$B$2),"النهاية قبل البداية",IF($B$4&lt;TODAY(),"تاريخ النهاية راح",IF(D155="","تمام، بس بدون تكلفة (ما نقدر نحسب ربحك)",IF(N(J155)&lt;0,"تحت التكلفة، وانت قاصد",IF(K155&lt;$B$7,"تمام، بس هامشك أقل من حدّك","جاهز")))))))))))))))</f>
        <v/>
      </c>
      <c r="O155" s="19" t="b">
        <f>AND(N155&lt;&gt;"",ISNA(MATCH(N155,{"رقم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6">
      <c r="A156" s="13"/>
      <c r="B156" s="14"/>
      <c r="C156" s="15"/>
      <c r="D156" s="15"/>
      <c r="E156" s="15"/>
      <c r="F156" s="16"/>
      <c r="G156" s="15"/>
      <c r="H156" s="17" t="str">
        <f>IF(OR(C156="",AND(F156="",G156="")),"",IF(G156&lt;&gt;"",ROUND(G156,2),IF($B$8="ريال كامل",ROUNDDOWN(C156*(1-IF(F156&gt;1,F156/100,F156)),0),IF($B$8="ينتهي بـ ٩",ROUND((C156*(1-IF(F156&gt;1,F156/100,F156))+1)/10,0)*10-1,ROUND(C156*(1-IF(F156&gt;1,F156/100,F156)),2)))))</f>
        <v/>
      </c>
      <c r="I156" s="17" t="str">
        <f>IF(OR(C156="",D156=""),"",ROUND(C156/IF($B$5="نعم",1+$B$6,1)-D156-N(E156),2))</f>
        <v/>
      </c>
      <c r="J156" s="17" t="str">
        <f>IF(OR(H156="",D156=""),"",ROUND(H156/IF($B$5="نعم",1+$B$6,1)-D156-N(E156),2))</f>
        <v/>
      </c>
      <c r="K156" s="18" t="str">
        <f>IF(OR(J156="",N(H156)&lt;=0),"",J156/(H156/IF($B$5="نعم",1+$B$6,1)))</f>
        <v/>
      </c>
      <c r="L156" s="18" t="str">
        <f>IF(OR(I156="",J156="",N(I156)&lt;=0),"",1-J156/I156)</f>
        <v/>
      </c>
      <c r="M156" s="14"/>
      <c r="N156" s="19" t="str">
        <f>IF(AND(A156="",C156=""),"",IF(A156="","رقم المنتج ناقص",IF(AND($B$9="سلة",ISERROR(VALUE(A156))),"رقم المنتج: أرقام إنجليزية بس",IF(COUNTIF($A$11:$A$1010,A156)&gt;1,"رقم المنتج مكرر",IF(C156="","السعر الحالي ناقص",IF(H156="","حط نسبة خصم أو سعر عرض",IF(H156&lt;=0,"سعر العرض لازم يكون أكبر من صفر",IF(H156&gt;=C156,"سعر العرض = السعر أو أعلى",IF(AND(J156&lt;&gt;"",N(J156)&lt;0,M156&lt;&gt;"نعم"),"تحت التكلفة",IF($B$4="","حط نهاية العرض فوق",IF(AND($B$2&lt;&gt;"",$B$4&lt;$B$2),"النهاية قبل البداية",IF($B$4&lt;TODAY(),"تاريخ النهاية راح",IF(D156="","تمام، بس بدون تكلفة (ما نقدر نحسب ربحك)",IF(N(J156)&lt;0,"تحت التكلفة، وانت قاصد",IF(K156&lt;$B$7,"تمام، بس هامشك أقل من حدّك","جاهز")))))))))))))))</f>
        <v/>
      </c>
      <c r="O156" s="19" t="b">
        <f>AND(N156&lt;&gt;"",ISNA(MATCH(N156,{"رقم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7">
      <c r="A157" s="13"/>
      <c r="B157" s="14"/>
      <c r="C157" s="15"/>
      <c r="D157" s="15"/>
      <c r="E157" s="15"/>
      <c r="F157" s="16"/>
      <c r="G157" s="15"/>
      <c r="H157" s="17" t="str">
        <f>IF(OR(C157="",AND(F157="",G157="")),"",IF(G157&lt;&gt;"",ROUND(G157,2),IF($B$8="ريال كامل",ROUNDDOWN(C157*(1-IF(F157&gt;1,F157/100,F157)),0),IF($B$8="ينتهي بـ ٩",ROUND((C157*(1-IF(F157&gt;1,F157/100,F157))+1)/10,0)*10-1,ROUND(C157*(1-IF(F157&gt;1,F157/100,F157)),2)))))</f>
        <v/>
      </c>
      <c r="I157" s="17" t="str">
        <f>IF(OR(C157="",D157=""),"",ROUND(C157/IF($B$5="نعم",1+$B$6,1)-D157-N(E157),2))</f>
        <v/>
      </c>
      <c r="J157" s="17" t="str">
        <f>IF(OR(H157="",D157=""),"",ROUND(H157/IF($B$5="نعم",1+$B$6,1)-D157-N(E157),2))</f>
        <v/>
      </c>
      <c r="K157" s="18" t="str">
        <f>IF(OR(J157="",N(H157)&lt;=0),"",J157/(H157/IF($B$5="نعم",1+$B$6,1)))</f>
        <v/>
      </c>
      <c r="L157" s="18" t="str">
        <f>IF(OR(I157="",J157="",N(I157)&lt;=0),"",1-J157/I157)</f>
        <v/>
      </c>
      <c r="M157" s="14"/>
      <c r="N157" s="19" t="str">
        <f>IF(AND(A157="",C157=""),"",IF(A157="","رقم المنتج ناقص",IF(AND($B$9="سلة",ISERROR(VALUE(A157))),"رقم المنتج: أرقام إنجليزية بس",IF(COUNTIF($A$11:$A$1010,A157)&gt;1,"رقم المنتج مكرر",IF(C157="","السعر الحالي ناقص",IF(H157="","حط نسبة خصم أو سعر عرض",IF(H157&lt;=0,"سعر العرض لازم يكون أكبر من صفر",IF(H157&gt;=C157,"سعر العرض = السعر أو أعلى",IF(AND(J157&lt;&gt;"",N(J157)&lt;0,M157&lt;&gt;"نعم"),"تحت التكلفة",IF($B$4="","حط نهاية العرض فوق",IF(AND($B$2&lt;&gt;"",$B$4&lt;$B$2),"النهاية قبل البداية",IF($B$4&lt;TODAY(),"تاريخ النهاية راح",IF(D157="","تمام، بس بدون تكلفة (ما نقدر نحسب ربحك)",IF(N(J157)&lt;0,"تحت التكلفة، وانت قاصد",IF(K157&lt;$B$7,"تمام، بس هامشك أقل من حدّك","جاهز")))))))))))))))</f>
        <v/>
      </c>
      <c r="O157" s="19" t="b">
        <f>AND(N157&lt;&gt;"",ISNA(MATCH(N157,{"رقم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8">
      <c r="A158" s="13"/>
      <c r="B158" s="14"/>
      <c r="C158" s="15"/>
      <c r="D158" s="15"/>
      <c r="E158" s="15"/>
      <c r="F158" s="16"/>
      <c r="G158" s="15"/>
      <c r="H158" s="17" t="str">
        <f>IF(OR(C158="",AND(F158="",G158="")),"",IF(G158&lt;&gt;"",ROUND(G158,2),IF($B$8="ريال كامل",ROUNDDOWN(C158*(1-IF(F158&gt;1,F158/100,F158)),0),IF($B$8="ينتهي بـ ٩",ROUND((C158*(1-IF(F158&gt;1,F158/100,F158))+1)/10,0)*10-1,ROUND(C158*(1-IF(F158&gt;1,F158/100,F158)),2)))))</f>
        <v/>
      </c>
      <c r="I158" s="17" t="str">
        <f>IF(OR(C158="",D158=""),"",ROUND(C158/IF($B$5="نعم",1+$B$6,1)-D158-N(E158),2))</f>
        <v/>
      </c>
      <c r="J158" s="17" t="str">
        <f>IF(OR(H158="",D158=""),"",ROUND(H158/IF($B$5="نعم",1+$B$6,1)-D158-N(E158),2))</f>
        <v/>
      </c>
      <c r="K158" s="18" t="str">
        <f>IF(OR(J158="",N(H158)&lt;=0),"",J158/(H158/IF($B$5="نعم",1+$B$6,1)))</f>
        <v/>
      </c>
      <c r="L158" s="18" t="str">
        <f>IF(OR(I158="",J158="",N(I158)&lt;=0),"",1-J158/I158)</f>
        <v/>
      </c>
      <c r="M158" s="14"/>
      <c r="N158" s="19" t="str">
        <f>IF(AND(A158="",C158=""),"",IF(A158="","رقم المنتج ناقص",IF(AND($B$9="سلة",ISERROR(VALUE(A158))),"رقم المنتج: أرقام إنجليزية بس",IF(COUNTIF($A$11:$A$1010,A158)&gt;1,"رقم المنتج مكرر",IF(C158="","السعر الحالي ناقص",IF(H158="","حط نسبة خصم أو سعر عرض",IF(H158&lt;=0,"سعر العرض لازم يكون أكبر من صفر",IF(H158&gt;=C158,"سعر العرض = السعر أو أعلى",IF(AND(J158&lt;&gt;"",N(J158)&lt;0,M158&lt;&gt;"نعم"),"تحت التكلفة",IF($B$4="","حط نهاية العرض فوق",IF(AND($B$2&lt;&gt;"",$B$4&lt;$B$2),"النهاية قبل البداية",IF($B$4&lt;TODAY(),"تاريخ النهاية راح",IF(D158="","تمام، بس بدون تكلفة (ما نقدر نحسب ربحك)",IF(N(J158)&lt;0,"تحت التكلفة، وانت قاصد",IF(K158&lt;$B$7,"تمام، بس هامشك أقل من حدّك","جاهز")))))))))))))))</f>
        <v/>
      </c>
      <c r="O158" s="19" t="b">
        <f>AND(N158&lt;&gt;"",ISNA(MATCH(N158,{"رقم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59">
      <c r="A159" s="13"/>
      <c r="B159" s="14"/>
      <c r="C159" s="15"/>
      <c r="D159" s="15"/>
      <c r="E159" s="15"/>
      <c r="F159" s="16"/>
      <c r="G159" s="15"/>
      <c r="H159" s="17" t="str">
        <f>IF(OR(C159="",AND(F159="",G159="")),"",IF(G159&lt;&gt;"",ROUND(G159,2),IF($B$8="ريال كامل",ROUNDDOWN(C159*(1-IF(F159&gt;1,F159/100,F159)),0),IF($B$8="ينتهي بـ ٩",ROUND((C159*(1-IF(F159&gt;1,F159/100,F159))+1)/10,0)*10-1,ROUND(C159*(1-IF(F159&gt;1,F159/100,F159)),2)))))</f>
        <v/>
      </c>
      <c r="I159" s="17" t="str">
        <f>IF(OR(C159="",D159=""),"",ROUND(C159/IF($B$5="نعم",1+$B$6,1)-D159-N(E159),2))</f>
        <v/>
      </c>
      <c r="J159" s="17" t="str">
        <f>IF(OR(H159="",D159=""),"",ROUND(H159/IF($B$5="نعم",1+$B$6,1)-D159-N(E159),2))</f>
        <v/>
      </c>
      <c r="K159" s="18" t="str">
        <f>IF(OR(J159="",N(H159)&lt;=0),"",J159/(H159/IF($B$5="نعم",1+$B$6,1)))</f>
        <v/>
      </c>
      <c r="L159" s="18" t="str">
        <f>IF(OR(I159="",J159="",N(I159)&lt;=0),"",1-J159/I159)</f>
        <v/>
      </c>
      <c r="M159" s="14"/>
      <c r="N159" s="19" t="str">
        <f>IF(AND(A159="",C159=""),"",IF(A159="","رقم المنتج ناقص",IF(AND($B$9="سلة",ISERROR(VALUE(A159))),"رقم المنتج: أرقام إنجليزية بس",IF(COUNTIF($A$11:$A$1010,A159)&gt;1,"رقم المنتج مكرر",IF(C159="","السعر الحالي ناقص",IF(H159="","حط نسبة خصم أو سعر عرض",IF(H159&lt;=0,"سعر العرض لازم يكون أكبر من صفر",IF(H159&gt;=C159,"سعر العرض = السعر أو أعلى",IF(AND(J159&lt;&gt;"",N(J159)&lt;0,M159&lt;&gt;"نعم"),"تحت التكلفة",IF($B$4="","حط نهاية العرض فوق",IF(AND($B$2&lt;&gt;"",$B$4&lt;$B$2),"النهاية قبل البداية",IF($B$4&lt;TODAY(),"تاريخ النهاية راح",IF(D159="","تمام، بس بدون تكلفة (ما نقدر نحسب ربحك)",IF(N(J159)&lt;0,"تحت التكلفة، وانت قاصد",IF(K159&lt;$B$7,"تمام، بس هامشك أقل من حدّك","جاهز")))))))))))))))</f>
        <v/>
      </c>
      <c r="O159" s="19" t="b">
        <f>AND(N159&lt;&gt;"",ISNA(MATCH(N159,{"رقم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0">
      <c r="A160" s="13"/>
      <c r="B160" s="14"/>
      <c r="C160" s="15"/>
      <c r="D160" s="15"/>
      <c r="E160" s="15"/>
      <c r="F160" s="16"/>
      <c r="G160" s="15"/>
      <c r="H160" s="17" t="str">
        <f>IF(OR(C160="",AND(F160="",G160="")),"",IF(G160&lt;&gt;"",ROUND(G160,2),IF($B$8="ريال كامل",ROUNDDOWN(C160*(1-IF(F160&gt;1,F160/100,F160)),0),IF($B$8="ينتهي بـ ٩",ROUND((C160*(1-IF(F160&gt;1,F160/100,F160))+1)/10,0)*10-1,ROUND(C160*(1-IF(F160&gt;1,F160/100,F160)),2)))))</f>
        <v/>
      </c>
      <c r="I160" s="17" t="str">
        <f>IF(OR(C160="",D160=""),"",ROUND(C160/IF($B$5="نعم",1+$B$6,1)-D160-N(E160),2))</f>
        <v/>
      </c>
      <c r="J160" s="17" t="str">
        <f>IF(OR(H160="",D160=""),"",ROUND(H160/IF($B$5="نعم",1+$B$6,1)-D160-N(E160),2))</f>
        <v/>
      </c>
      <c r="K160" s="18" t="str">
        <f>IF(OR(J160="",N(H160)&lt;=0),"",J160/(H160/IF($B$5="نعم",1+$B$6,1)))</f>
        <v/>
      </c>
      <c r="L160" s="18" t="str">
        <f>IF(OR(I160="",J160="",N(I160)&lt;=0),"",1-J160/I160)</f>
        <v/>
      </c>
      <c r="M160" s="14"/>
      <c r="N160" s="19" t="str">
        <f>IF(AND(A160="",C160=""),"",IF(A160="","رقم المنتج ناقص",IF(AND($B$9="سلة",ISERROR(VALUE(A160))),"رقم المنتج: أرقام إنجليزية بس",IF(COUNTIF($A$11:$A$1010,A160)&gt;1,"رقم المنتج مكرر",IF(C160="","السعر الحالي ناقص",IF(H160="","حط نسبة خصم أو سعر عرض",IF(H160&lt;=0,"سعر العرض لازم يكون أكبر من صفر",IF(H160&gt;=C160,"سعر العرض = السعر أو أعلى",IF(AND(J160&lt;&gt;"",N(J160)&lt;0,M160&lt;&gt;"نعم"),"تحت التكلفة",IF($B$4="","حط نهاية العرض فوق",IF(AND($B$2&lt;&gt;"",$B$4&lt;$B$2),"النهاية قبل البداية",IF($B$4&lt;TODAY(),"تاريخ النهاية راح",IF(D160="","تمام، بس بدون تكلفة (ما نقدر نحسب ربحك)",IF(N(J160)&lt;0,"تحت التكلفة، وانت قاصد",IF(K160&lt;$B$7,"تمام، بس هامشك أقل من حدّك","جاهز")))))))))))))))</f>
        <v/>
      </c>
      <c r="O160" s="19" t="b">
        <f>AND(N160&lt;&gt;"",ISNA(MATCH(N160,{"رقم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1">
      <c r="A161" s="13"/>
      <c r="B161" s="14"/>
      <c r="C161" s="15"/>
      <c r="D161" s="15"/>
      <c r="E161" s="15"/>
      <c r="F161" s="16"/>
      <c r="G161" s="15"/>
      <c r="H161" s="17" t="str">
        <f>IF(OR(C161="",AND(F161="",G161="")),"",IF(G161&lt;&gt;"",ROUND(G161,2),IF($B$8="ريال كامل",ROUNDDOWN(C161*(1-IF(F161&gt;1,F161/100,F161)),0),IF($B$8="ينتهي بـ ٩",ROUND((C161*(1-IF(F161&gt;1,F161/100,F161))+1)/10,0)*10-1,ROUND(C161*(1-IF(F161&gt;1,F161/100,F161)),2)))))</f>
        <v/>
      </c>
      <c r="I161" s="17" t="str">
        <f>IF(OR(C161="",D161=""),"",ROUND(C161/IF($B$5="نعم",1+$B$6,1)-D161-N(E161),2))</f>
        <v/>
      </c>
      <c r="J161" s="17" t="str">
        <f>IF(OR(H161="",D161=""),"",ROUND(H161/IF($B$5="نعم",1+$B$6,1)-D161-N(E161),2))</f>
        <v/>
      </c>
      <c r="K161" s="18" t="str">
        <f>IF(OR(J161="",N(H161)&lt;=0),"",J161/(H161/IF($B$5="نعم",1+$B$6,1)))</f>
        <v/>
      </c>
      <c r="L161" s="18" t="str">
        <f>IF(OR(I161="",J161="",N(I161)&lt;=0),"",1-J161/I161)</f>
        <v/>
      </c>
      <c r="M161" s="14"/>
      <c r="N161" s="19" t="str">
        <f>IF(AND(A161="",C161=""),"",IF(A161="","رقم المنتج ناقص",IF(AND($B$9="سلة",ISERROR(VALUE(A161))),"رقم المنتج: أرقام إنجليزية بس",IF(COUNTIF($A$11:$A$1010,A161)&gt;1,"رقم المنتج مكرر",IF(C161="","السعر الحالي ناقص",IF(H161="","حط نسبة خصم أو سعر عرض",IF(H161&lt;=0,"سعر العرض لازم يكون أكبر من صفر",IF(H161&gt;=C161,"سعر العرض = السعر أو أعلى",IF(AND(J161&lt;&gt;"",N(J161)&lt;0,M161&lt;&gt;"نعم"),"تحت التكلفة",IF($B$4="","حط نهاية العرض فوق",IF(AND($B$2&lt;&gt;"",$B$4&lt;$B$2),"النهاية قبل البداية",IF($B$4&lt;TODAY(),"تاريخ النهاية راح",IF(D161="","تمام، بس بدون تكلفة (ما نقدر نحسب ربحك)",IF(N(J161)&lt;0,"تحت التكلفة، وانت قاصد",IF(K161&lt;$B$7,"تمام، بس هامشك أقل من حدّك","جاهز")))))))))))))))</f>
        <v/>
      </c>
      <c r="O161" s="19" t="b">
        <f>AND(N161&lt;&gt;"",ISNA(MATCH(N161,{"رقم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2">
      <c r="A162" s="13"/>
      <c r="B162" s="14"/>
      <c r="C162" s="15"/>
      <c r="D162" s="15"/>
      <c r="E162" s="15"/>
      <c r="F162" s="16"/>
      <c r="G162" s="15"/>
      <c r="H162" s="17" t="str">
        <f>IF(OR(C162="",AND(F162="",G162="")),"",IF(G162&lt;&gt;"",ROUND(G162,2),IF($B$8="ريال كامل",ROUNDDOWN(C162*(1-IF(F162&gt;1,F162/100,F162)),0),IF($B$8="ينتهي بـ ٩",ROUND((C162*(1-IF(F162&gt;1,F162/100,F162))+1)/10,0)*10-1,ROUND(C162*(1-IF(F162&gt;1,F162/100,F162)),2)))))</f>
        <v/>
      </c>
      <c r="I162" s="17" t="str">
        <f>IF(OR(C162="",D162=""),"",ROUND(C162/IF($B$5="نعم",1+$B$6,1)-D162-N(E162),2))</f>
        <v/>
      </c>
      <c r="J162" s="17" t="str">
        <f>IF(OR(H162="",D162=""),"",ROUND(H162/IF($B$5="نعم",1+$B$6,1)-D162-N(E162),2))</f>
        <v/>
      </c>
      <c r="K162" s="18" t="str">
        <f>IF(OR(J162="",N(H162)&lt;=0),"",J162/(H162/IF($B$5="نعم",1+$B$6,1)))</f>
        <v/>
      </c>
      <c r="L162" s="18" t="str">
        <f>IF(OR(I162="",J162="",N(I162)&lt;=0),"",1-J162/I162)</f>
        <v/>
      </c>
      <c r="M162" s="14"/>
      <c r="N162" s="19" t="str">
        <f>IF(AND(A162="",C162=""),"",IF(A162="","رقم المنتج ناقص",IF(AND($B$9="سلة",ISERROR(VALUE(A162))),"رقم المنتج: أرقام إنجليزية بس",IF(COUNTIF($A$11:$A$1010,A162)&gt;1,"رقم المنتج مكرر",IF(C162="","السعر الحالي ناقص",IF(H162="","حط نسبة خصم أو سعر عرض",IF(H162&lt;=0,"سعر العرض لازم يكون أكبر من صفر",IF(H162&gt;=C162,"سعر العرض = السعر أو أعلى",IF(AND(J162&lt;&gt;"",N(J162)&lt;0,M162&lt;&gt;"نعم"),"تحت التكلفة",IF($B$4="","حط نهاية العرض فوق",IF(AND($B$2&lt;&gt;"",$B$4&lt;$B$2),"النهاية قبل البداية",IF($B$4&lt;TODAY(),"تاريخ النهاية راح",IF(D162="","تمام، بس بدون تكلفة (ما نقدر نحسب ربحك)",IF(N(J162)&lt;0,"تحت التكلفة، وانت قاصد",IF(K162&lt;$B$7,"تمام، بس هامشك أقل من حدّك","جاهز")))))))))))))))</f>
        <v/>
      </c>
      <c r="O162" s="19" t="b">
        <f>AND(N162&lt;&gt;"",ISNA(MATCH(N162,{"رقم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3">
      <c r="A163" s="13"/>
      <c r="B163" s="14"/>
      <c r="C163" s="15"/>
      <c r="D163" s="15"/>
      <c r="E163" s="15"/>
      <c r="F163" s="16"/>
      <c r="G163" s="15"/>
      <c r="H163" s="17" t="str">
        <f>IF(OR(C163="",AND(F163="",G163="")),"",IF(G163&lt;&gt;"",ROUND(G163,2),IF($B$8="ريال كامل",ROUNDDOWN(C163*(1-IF(F163&gt;1,F163/100,F163)),0),IF($B$8="ينتهي بـ ٩",ROUND((C163*(1-IF(F163&gt;1,F163/100,F163))+1)/10,0)*10-1,ROUND(C163*(1-IF(F163&gt;1,F163/100,F163)),2)))))</f>
        <v/>
      </c>
      <c r="I163" s="17" t="str">
        <f>IF(OR(C163="",D163=""),"",ROUND(C163/IF($B$5="نعم",1+$B$6,1)-D163-N(E163),2))</f>
        <v/>
      </c>
      <c r="J163" s="17" t="str">
        <f>IF(OR(H163="",D163=""),"",ROUND(H163/IF($B$5="نعم",1+$B$6,1)-D163-N(E163),2))</f>
        <v/>
      </c>
      <c r="K163" s="18" t="str">
        <f>IF(OR(J163="",N(H163)&lt;=0),"",J163/(H163/IF($B$5="نعم",1+$B$6,1)))</f>
        <v/>
      </c>
      <c r="L163" s="18" t="str">
        <f>IF(OR(I163="",J163="",N(I163)&lt;=0),"",1-J163/I163)</f>
        <v/>
      </c>
      <c r="M163" s="14"/>
      <c r="N163" s="19" t="str">
        <f>IF(AND(A163="",C163=""),"",IF(A163="","رقم المنتج ناقص",IF(AND($B$9="سلة",ISERROR(VALUE(A163))),"رقم المنتج: أرقام إنجليزية بس",IF(COUNTIF($A$11:$A$1010,A163)&gt;1,"رقم المنتج مكرر",IF(C163="","السعر الحالي ناقص",IF(H163="","حط نسبة خصم أو سعر عرض",IF(H163&lt;=0,"سعر العرض لازم يكون أكبر من صفر",IF(H163&gt;=C163,"سعر العرض = السعر أو أعلى",IF(AND(J163&lt;&gt;"",N(J163)&lt;0,M163&lt;&gt;"نعم"),"تحت التكلفة",IF($B$4="","حط نهاية العرض فوق",IF(AND($B$2&lt;&gt;"",$B$4&lt;$B$2),"النهاية قبل البداية",IF($B$4&lt;TODAY(),"تاريخ النهاية راح",IF(D163="","تمام، بس بدون تكلفة (ما نقدر نحسب ربحك)",IF(N(J163)&lt;0,"تحت التكلفة، وانت قاصد",IF(K163&lt;$B$7,"تمام، بس هامشك أقل من حدّك","جاهز")))))))))))))))</f>
        <v/>
      </c>
      <c r="O163" s="19" t="b">
        <f>AND(N163&lt;&gt;"",ISNA(MATCH(N163,{"رقم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4">
      <c r="A164" s="13"/>
      <c r="B164" s="14"/>
      <c r="C164" s="15"/>
      <c r="D164" s="15"/>
      <c r="E164" s="15"/>
      <c r="F164" s="16"/>
      <c r="G164" s="15"/>
      <c r="H164" s="17" t="str">
        <f>IF(OR(C164="",AND(F164="",G164="")),"",IF(G164&lt;&gt;"",ROUND(G164,2),IF($B$8="ريال كامل",ROUNDDOWN(C164*(1-IF(F164&gt;1,F164/100,F164)),0),IF($B$8="ينتهي بـ ٩",ROUND((C164*(1-IF(F164&gt;1,F164/100,F164))+1)/10,0)*10-1,ROUND(C164*(1-IF(F164&gt;1,F164/100,F164)),2)))))</f>
        <v/>
      </c>
      <c r="I164" s="17" t="str">
        <f>IF(OR(C164="",D164=""),"",ROUND(C164/IF($B$5="نعم",1+$B$6,1)-D164-N(E164),2))</f>
        <v/>
      </c>
      <c r="J164" s="17" t="str">
        <f>IF(OR(H164="",D164=""),"",ROUND(H164/IF($B$5="نعم",1+$B$6,1)-D164-N(E164),2))</f>
        <v/>
      </c>
      <c r="K164" s="18" t="str">
        <f>IF(OR(J164="",N(H164)&lt;=0),"",J164/(H164/IF($B$5="نعم",1+$B$6,1)))</f>
        <v/>
      </c>
      <c r="L164" s="18" t="str">
        <f>IF(OR(I164="",J164="",N(I164)&lt;=0),"",1-J164/I164)</f>
        <v/>
      </c>
      <c r="M164" s="14"/>
      <c r="N164" s="19" t="str">
        <f>IF(AND(A164="",C164=""),"",IF(A164="","رقم المنتج ناقص",IF(AND($B$9="سلة",ISERROR(VALUE(A164))),"رقم المنتج: أرقام إنجليزية بس",IF(COUNTIF($A$11:$A$1010,A164)&gt;1,"رقم المنتج مكرر",IF(C164="","السعر الحالي ناقص",IF(H164="","حط نسبة خصم أو سعر عرض",IF(H164&lt;=0,"سعر العرض لازم يكون أكبر من صفر",IF(H164&gt;=C164,"سعر العرض = السعر أو أعلى",IF(AND(J164&lt;&gt;"",N(J164)&lt;0,M164&lt;&gt;"نعم"),"تحت التكلفة",IF($B$4="","حط نهاية العرض فوق",IF(AND($B$2&lt;&gt;"",$B$4&lt;$B$2),"النهاية قبل البداية",IF($B$4&lt;TODAY(),"تاريخ النهاية راح",IF(D164="","تمام، بس بدون تكلفة (ما نقدر نحسب ربحك)",IF(N(J164)&lt;0,"تحت التكلفة، وانت قاصد",IF(K164&lt;$B$7,"تمام، بس هامشك أقل من حدّك","جاهز")))))))))))))))</f>
        <v/>
      </c>
      <c r="O164" s="19" t="b">
        <f>AND(N164&lt;&gt;"",ISNA(MATCH(N164,{"رقم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5">
      <c r="A165" s="13"/>
      <c r="B165" s="14"/>
      <c r="C165" s="15"/>
      <c r="D165" s="15"/>
      <c r="E165" s="15"/>
      <c r="F165" s="16"/>
      <c r="G165" s="15"/>
      <c r="H165" s="17" t="str">
        <f>IF(OR(C165="",AND(F165="",G165="")),"",IF(G165&lt;&gt;"",ROUND(G165,2),IF($B$8="ريال كامل",ROUNDDOWN(C165*(1-IF(F165&gt;1,F165/100,F165)),0),IF($B$8="ينتهي بـ ٩",ROUND((C165*(1-IF(F165&gt;1,F165/100,F165))+1)/10,0)*10-1,ROUND(C165*(1-IF(F165&gt;1,F165/100,F165)),2)))))</f>
        <v/>
      </c>
      <c r="I165" s="17" t="str">
        <f>IF(OR(C165="",D165=""),"",ROUND(C165/IF($B$5="نعم",1+$B$6,1)-D165-N(E165),2))</f>
        <v/>
      </c>
      <c r="J165" s="17" t="str">
        <f>IF(OR(H165="",D165=""),"",ROUND(H165/IF($B$5="نعم",1+$B$6,1)-D165-N(E165),2))</f>
        <v/>
      </c>
      <c r="K165" s="18" t="str">
        <f>IF(OR(J165="",N(H165)&lt;=0),"",J165/(H165/IF($B$5="نعم",1+$B$6,1)))</f>
        <v/>
      </c>
      <c r="L165" s="18" t="str">
        <f>IF(OR(I165="",J165="",N(I165)&lt;=0),"",1-J165/I165)</f>
        <v/>
      </c>
      <c r="M165" s="14"/>
      <c r="N165" s="19" t="str">
        <f>IF(AND(A165="",C165=""),"",IF(A165="","رقم المنتج ناقص",IF(AND($B$9="سلة",ISERROR(VALUE(A165))),"رقم المنتج: أرقام إنجليزية بس",IF(COUNTIF($A$11:$A$1010,A165)&gt;1,"رقم المنتج مكرر",IF(C165="","السعر الحالي ناقص",IF(H165="","حط نسبة خصم أو سعر عرض",IF(H165&lt;=0,"سعر العرض لازم يكون أكبر من صفر",IF(H165&gt;=C165,"سعر العرض = السعر أو أعلى",IF(AND(J165&lt;&gt;"",N(J165)&lt;0,M165&lt;&gt;"نعم"),"تحت التكلفة",IF($B$4="","حط نهاية العرض فوق",IF(AND($B$2&lt;&gt;"",$B$4&lt;$B$2),"النهاية قبل البداية",IF($B$4&lt;TODAY(),"تاريخ النهاية راح",IF(D165="","تمام، بس بدون تكلفة (ما نقدر نحسب ربحك)",IF(N(J165)&lt;0,"تحت التكلفة، وانت قاصد",IF(K165&lt;$B$7,"تمام، بس هامشك أقل من حدّك","جاهز")))))))))))))))</f>
        <v/>
      </c>
      <c r="O165" s="19" t="b">
        <f>AND(N165&lt;&gt;"",ISNA(MATCH(N165,{"رقم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6">
      <c r="A166" s="13"/>
      <c r="B166" s="14"/>
      <c r="C166" s="15"/>
      <c r="D166" s="15"/>
      <c r="E166" s="15"/>
      <c r="F166" s="16"/>
      <c r="G166" s="15"/>
      <c r="H166" s="17" t="str">
        <f>IF(OR(C166="",AND(F166="",G166="")),"",IF(G166&lt;&gt;"",ROUND(G166,2),IF($B$8="ريال كامل",ROUNDDOWN(C166*(1-IF(F166&gt;1,F166/100,F166)),0),IF($B$8="ينتهي بـ ٩",ROUND((C166*(1-IF(F166&gt;1,F166/100,F166))+1)/10,0)*10-1,ROUND(C166*(1-IF(F166&gt;1,F166/100,F166)),2)))))</f>
        <v/>
      </c>
      <c r="I166" s="17" t="str">
        <f>IF(OR(C166="",D166=""),"",ROUND(C166/IF($B$5="نعم",1+$B$6,1)-D166-N(E166),2))</f>
        <v/>
      </c>
      <c r="J166" s="17" t="str">
        <f>IF(OR(H166="",D166=""),"",ROUND(H166/IF($B$5="نعم",1+$B$6,1)-D166-N(E166),2))</f>
        <v/>
      </c>
      <c r="K166" s="18" t="str">
        <f>IF(OR(J166="",N(H166)&lt;=0),"",J166/(H166/IF($B$5="نعم",1+$B$6,1)))</f>
        <v/>
      </c>
      <c r="L166" s="18" t="str">
        <f>IF(OR(I166="",J166="",N(I166)&lt;=0),"",1-J166/I166)</f>
        <v/>
      </c>
      <c r="M166" s="14"/>
      <c r="N166" s="19" t="str">
        <f>IF(AND(A166="",C166=""),"",IF(A166="","رقم المنتج ناقص",IF(AND($B$9="سلة",ISERROR(VALUE(A166))),"رقم المنتج: أرقام إنجليزية بس",IF(COUNTIF($A$11:$A$1010,A166)&gt;1,"رقم المنتج مكرر",IF(C166="","السعر الحالي ناقص",IF(H166="","حط نسبة خصم أو سعر عرض",IF(H166&lt;=0,"سعر العرض لازم يكون أكبر من صفر",IF(H166&gt;=C166,"سعر العرض = السعر أو أعلى",IF(AND(J166&lt;&gt;"",N(J166)&lt;0,M166&lt;&gt;"نعم"),"تحت التكلفة",IF($B$4="","حط نهاية العرض فوق",IF(AND($B$2&lt;&gt;"",$B$4&lt;$B$2),"النهاية قبل البداية",IF($B$4&lt;TODAY(),"تاريخ النهاية راح",IF(D166="","تمام، بس بدون تكلفة (ما نقدر نحسب ربحك)",IF(N(J166)&lt;0,"تحت التكلفة، وانت قاصد",IF(K166&lt;$B$7,"تمام، بس هامشك أقل من حدّك","جاهز")))))))))))))))</f>
        <v/>
      </c>
      <c r="O166" s="19" t="b">
        <f>AND(N166&lt;&gt;"",ISNA(MATCH(N166,{"رقم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7">
      <c r="A167" s="13"/>
      <c r="B167" s="14"/>
      <c r="C167" s="15"/>
      <c r="D167" s="15"/>
      <c r="E167" s="15"/>
      <c r="F167" s="16"/>
      <c r="G167" s="15"/>
      <c r="H167" s="17" t="str">
        <f>IF(OR(C167="",AND(F167="",G167="")),"",IF(G167&lt;&gt;"",ROUND(G167,2),IF($B$8="ريال كامل",ROUNDDOWN(C167*(1-IF(F167&gt;1,F167/100,F167)),0),IF($B$8="ينتهي بـ ٩",ROUND((C167*(1-IF(F167&gt;1,F167/100,F167))+1)/10,0)*10-1,ROUND(C167*(1-IF(F167&gt;1,F167/100,F167)),2)))))</f>
        <v/>
      </c>
      <c r="I167" s="17" t="str">
        <f>IF(OR(C167="",D167=""),"",ROUND(C167/IF($B$5="نعم",1+$B$6,1)-D167-N(E167),2))</f>
        <v/>
      </c>
      <c r="J167" s="17" t="str">
        <f>IF(OR(H167="",D167=""),"",ROUND(H167/IF($B$5="نعم",1+$B$6,1)-D167-N(E167),2))</f>
        <v/>
      </c>
      <c r="K167" s="18" t="str">
        <f>IF(OR(J167="",N(H167)&lt;=0),"",J167/(H167/IF($B$5="نعم",1+$B$6,1)))</f>
        <v/>
      </c>
      <c r="L167" s="18" t="str">
        <f>IF(OR(I167="",J167="",N(I167)&lt;=0),"",1-J167/I167)</f>
        <v/>
      </c>
      <c r="M167" s="14"/>
      <c r="N167" s="19" t="str">
        <f>IF(AND(A167="",C167=""),"",IF(A167="","رقم المنتج ناقص",IF(AND($B$9="سلة",ISERROR(VALUE(A167))),"رقم المنتج: أرقام إنجليزية بس",IF(COUNTIF($A$11:$A$1010,A167)&gt;1,"رقم المنتج مكرر",IF(C167="","السعر الحالي ناقص",IF(H167="","حط نسبة خصم أو سعر عرض",IF(H167&lt;=0,"سعر العرض لازم يكون أكبر من صفر",IF(H167&gt;=C167,"سعر العرض = السعر أو أعلى",IF(AND(J167&lt;&gt;"",N(J167)&lt;0,M167&lt;&gt;"نعم"),"تحت التكلفة",IF($B$4="","حط نهاية العرض فوق",IF(AND($B$2&lt;&gt;"",$B$4&lt;$B$2),"النهاية قبل البداية",IF($B$4&lt;TODAY(),"تاريخ النهاية راح",IF(D167="","تمام، بس بدون تكلفة (ما نقدر نحسب ربحك)",IF(N(J167)&lt;0,"تحت التكلفة، وانت قاصد",IF(K167&lt;$B$7,"تمام، بس هامشك أقل من حدّك","جاهز")))))))))))))))</f>
        <v/>
      </c>
      <c r="O167" s="19" t="b">
        <f>AND(N167&lt;&gt;"",ISNA(MATCH(N167,{"رقم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8">
      <c r="A168" s="13"/>
      <c r="B168" s="14"/>
      <c r="C168" s="15"/>
      <c r="D168" s="15"/>
      <c r="E168" s="15"/>
      <c r="F168" s="16"/>
      <c r="G168" s="15"/>
      <c r="H168" s="17" t="str">
        <f>IF(OR(C168="",AND(F168="",G168="")),"",IF(G168&lt;&gt;"",ROUND(G168,2),IF($B$8="ريال كامل",ROUNDDOWN(C168*(1-IF(F168&gt;1,F168/100,F168)),0),IF($B$8="ينتهي بـ ٩",ROUND((C168*(1-IF(F168&gt;1,F168/100,F168))+1)/10,0)*10-1,ROUND(C168*(1-IF(F168&gt;1,F168/100,F168)),2)))))</f>
        <v/>
      </c>
      <c r="I168" s="17" t="str">
        <f>IF(OR(C168="",D168=""),"",ROUND(C168/IF($B$5="نعم",1+$B$6,1)-D168-N(E168),2))</f>
        <v/>
      </c>
      <c r="J168" s="17" t="str">
        <f>IF(OR(H168="",D168=""),"",ROUND(H168/IF($B$5="نعم",1+$B$6,1)-D168-N(E168),2))</f>
        <v/>
      </c>
      <c r="K168" s="18" t="str">
        <f>IF(OR(J168="",N(H168)&lt;=0),"",J168/(H168/IF($B$5="نعم",1+$B$6,1)))</f>
        <v/>
      </c>
      <c r="L168" s="18" t="str">
        <f>IF(OR(I168="",J168="",N(I168)&lt;=0),"",1-J168/I168)</f>
        <v/>
      </c>
      <c r="M168" s="14"/>
      <c r="N168" s="19" t="str">
        <f>IF(AND(A168="",C168=""),"",IF(A168="","رقم المنتج ناقص",IF(AND($B$9="سلة",ISERROR(VALUE(A168))),"رقم المنتج: أرقام إنجليزية بس",IF(COUNTIF($A$11:$A$1010,A168)&gt;1,"رقم المنتج مكرر",IF(C168="","السعر الحالي ناقص",IF(H168="","حط نسبة خصم أو سعر عرض",IF(H168&lt;=0,"سعر العرض لازم يكون أكبر من صفر",IF(H168&gt;=C168,"سعر العرض = السعر أو أعلى",IF(AND(J168&lt;&gt;"",N(J168)&lt;0,M168&lt;&gt;"نعم"),"تحت التكلفة",IF($B$4="","حط نهاية العرض فوق",IF(AND($B$2&lt;&gt;"",$B$4&lt;$B$2),"النهاية قبل البداية",IF($B$4&lt;TODAY(),"تاريخ النهاية راح",IF(D168="","تمام، بس بدون تكلفة (ما نقدر نحسب ربحك)",IF(N(J168)&lt;0,"تحت التكلفة، وانت قاصد",IF(K168&lt;$B$7,"تمام، بس هامشك أقل من حدّك","جاهز")))))))))))))))</f>
        <v/>
      </c>
      <c r="O168" s="19" t="b">
        <f>AND(N168&lt;&gt;"",ISNA(MATCH(N168,{"رقم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69">
      <c r="A169" s="13"/>
      <c r="B169" s="14"/>
      <c r="C169" s="15"/>
      <c r="D169" s="15"/>
      <c r="E169" s="15"/>
      <c r="F169" s="16"/>
      <c r="G169" s="15"/>
      <c r="H169" s="17" t="str">
        <f>IF(OR(C169="",AND(F169="",G169="")),"",IF(G169&lt;&gt;"",ROUND(G169,2),IF($B$8="ريال كامل",ROUNDDOWN(C169*(1-IF(F169&gt;1,F169/100,F169)),0),IF($B$8="ينتهي بـ ٩",ROUND((C169*(1-IF(F169&gt;1,F169/100,F169))+1)/10,0)*10-1,ROUND(C169*(1-IF(F169&gt;1,F169/100,F169)),2)))))</f>
        <v/>
      </c>
      <c r="I169" s="17" t="str">
        <f>IF(OR(C169="",D169=""),"",ROUND(C169/IF($B$5="نعم",1+$B$6,1)-D169-N(E169),2))</f>
        <v/>
      </c>
      <c r="J169" s="17" t="str">
        <f>IF(OR(H169="",D169=""),"",ROUND(H169/IF($B$5="نعم",1+$B$6,1)-D169-N(E169),2))</f>
        <v/>
      </c>
      <c r="K169" s="18" t="str">
        <f>IF(OR(J169="",N(H169)&lt;=0),"",J169/(H169/IF($B$5="نعم",1+$B$6,1)))</f>
        <v/>
      </c>
      <c r="L169" s="18" t="str">
        <f>IF(OR(I169="",J169="",N(I169)&lt;=0),"",1-J169/I169)</f>
        <v/>
      </c>
      <c r="M169" s="14"/>
      <c r="N169" s="19" t="str">
        <f>IF(AND(A169="",C169=""),"",IF(A169="","رقم المنتج ناقص",IF(AND($B$9="سلة",ISERROR(VALUE(A169))),"رقم المنتج: أرقام إنجليزية بس",IF(COUNTIF($A$11:$A$1010,A169)&gt;1,"رقم المنتج مكرر",IF(C169="","السعر الحالي ناقص",IF(H169="","حط نسبة خصم أو سعر عرض",IF(H169&lt;=0,"سعر العرض لازم يكون أكبر من صفر",IF(H169&gt;=C169,"سعر العرض = السعر أو أعلى",IF(AND(J169&lt;&gt;"",N(J169)&lt;0,M169&lt;&gt;"نعم"),"تحت التكلفة",IF($B$4="","حط نهاية العرض فوق",IF(AND($B$2&lt;&gt;"",$B$4&lt;$B$2),"النهاية قبل البداية",IF($B$4&lt;TODAY(),"تاريخ النهاية راح",IF(D169="","تمام، بس بدون تكلفة (ما نقدر نحسب ربحك)",IF(N(J169)&lt;0,"تحت التكلفة، وانت قاصد",IF(K169&lt;$B$7,"تمام، بس هامشك أقل من حدّك","جاهز")))))))))))))))</f>
        <v/>
      </c>
      <c r="O169" s="19" t="b">
        <f>AND(N169&lt;&gt;"",ISNA(MATCH(N169,{"رقم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0">
      <c r="A170" s="13"/>
      <c r="B170" s="14"/>
      <c r="C170" s="15"/>
      <c r="D170" s="15"/>
      <c r="E170" s="15"/>
      <c r="F170" s="16"/>
      <c r="G170" s="15"/>
      <c r="H170" s="17" t="str">
        <f>IF(OR(C170="",AND(F170="",G170="")),"",IF(G170&lt;&gt;"",ROUND(G170,2),IF($B$8="ريال كامل",ROUNDDOWN(C170*(1-IF(F170&gt;1,F170/100,F170)),0),IF($B$8="ينتهي بـ ٩",ROUND((C170*(1-IF(F170&gt;1,F170/100,F170))+1)/10,0)*10-1,ROUND(C170*(1-IF(F170&gt;1,F170/100,F170)),2)))))</f>
        <v/>
      </c>
      <c r="I170" s="17" t="str">
        <f>IF(OR(C170="",D170=""),"",ROUND(C170/IF($B$5="نعم",1+$B$6,1)-D170-N(E170),2))</f>
        <v/>
      </c>
      <c r="J170" s="17" t="str">
        <f>IF(OR(H170="",D170=""),"",ROUND(H170/IF($B$5="نعم",1+$B$6,1)-D170-N(E170),2))</f>
        <v/>
      </c>
      <c r="K170" s="18" t="str">
        <f>IF(OR(J170="",N(H170)&lt;=0),"",J170/(H170/IF($B$5="نعم",1+$B$6,1)))</f>
        <v/>
      </c>
      <c r="L170" s="18" t="str">
        <f>IF(OR(I170="",J170="",N(I170)&lt;=0),"",1-J170/I170)</f>
        <v/>
      </c>
      <c r="M170" s="14"/>
      <c r="N170" s="19" t="str">
        <f>IF(AND(A170="",C170=""),"",IF(A170="","رقم المنتج ناقص",IF(AND($B$9="سلة",ISERROR(VALUE(A170))),"رقم المنتج: أرقام إنجليزية بس",IF(COUNTIF($A$11:$A$1010,A170)&gt;1,"رقم المنتج مكرر",IF(C170="","السعر الحالي ناقص",IF(H170="","حط نسبة خصم أو سعر عرض",IF(H170&lt;=0,"سعر العرض لازم يكون أكبر من صفر",IF(H170&gt;=C170,"سعر العرض = السعر أو أعلى",IF(AND(J170&lt;&gt;"",N(J170)&lt;0,M170&lt;&gt;"نعم"),"تحت التكلفة",IF($B$4="","حط نهاية العرض فوق",IF(AND($B$2&lt;&gt;"",$B$4&lt;$B$2),"النهاية قبل البداية",IF($B$4&lt;TODAY(),"تاريخ النهاية راح",IF(D170="","تمام، بس بدون تكلفة (ما نقدر نحسب ربحك)",IF(N(J170)&lt;0,"تحت التكلفة، وانت قاصد",IF(K170&lt;$B$7,"تمام، بس هامشك أقل من حدّك","جاهز")))))))))))))))</f>
        <v/>
      </c>
      <c r="O170" s="19" t="b">
        <f>AND(N170&lt;&gt;"",ISNA(MATCH(N170,{"رقم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1">
      <c r="A171" s="13"/>
      <c r="B171" s="14"/>
      <c r="C171" s="15"/>
      <c r="D171" s="15"/>
      <c r="E171" s="15"/>
      <c r="F171" s="16"/>
      <c r="G171" s="15"/>
      <c r="H171" s="17" t="str">
        <f>IF(OR(C171="",AND(F171="",G171="")),"",IF(G171&lt;&gt;"",ROUND(G171,2),IF($B$8="ريال كامل",ROUNDDOWN(C171*(1-IF(F171&gt;1,F171/100,F171)),0),IF($B$8="ينتهي بـ ٩",ROUND((C171*(1-IF(F171&gt;1,F171/100,F171))+1)/10,0)*10-1,ROUND(C171*(1-IF(F171&gt;1,F171/100,F171)),2)))))</f>
        <v/>
      </c>
      <c r="I171" s="17" t="str">
        <f>IF(OR(C171="",D171=""),"",ROUND(C171/IF($B$5="نعم",1+$B$6,1)-D171-N(E171),2))</f>
        <v/>
      </c>
      <c r="J171" s="17" t="str">
        <f>IF(OR(H171="",D171=""),"",ROUND(H171/IF($B$5="نعم",1+$B$6,1)-D171-N(E171),2))</f>
        <v/>
      </c>
      <c r="K171" s="18" t="str">
        <f>IF(OR(J171="",N(H171)&lt;=0),"",J171/(H171/IF($B$5="نعم",1+$B$6,1)))</f>
        <v/>
      </c>
      <c r="L171" s="18" t="str">
        <f>IF(OR(I171="",J171="",N(I171)&lt;=0),"",1-J171/I171)</f>
        <v/>
      </c>
      <c r="M171" s="14"/>
      <c r="N171" s="19" t="str">
        <f>IF(AND(A171="",C171=""),"",IF(A171="","رقم المنتج ناقص",IF(AND($B$9="سلة",ISERROR(VALUE(A171))),"رقم المنتج: أرقام إنجليزية بس",IF(COUNTIF($A$11:$A$1010,A171)&gt;1,"رقم المنتج مكرر",IF(C171="","السعر الحالي ناقص",IF(H171="","حط نسبة خصم أو سعر عرض",IF(H171&lt;=0,"سعر العرض لازم يكون أكبر من صفر",IF(H171&gt;=C171,"سعر العرض = السعر أو أعلى",IF(AND(J171&lt;&gt;"",N(J171)&lt;0,M171&lt;&gt;"نعم"),"تحت التكلفة",IF($B$4="","حط نهاية العرض فوق",IF(AND($B$2&lt;&gt;"",$B$4&lt;$B$2),"النهاية قبل البداية",IF($B$4&lt;TODAY(),"تاريخ النهاية راح",IF(D171="","تمام، بس بدون تكلفة (ما نقدر نحسب ربحك)",IF(N(J171)&lt;0,"تحت التكلفة، وانت قاصد",IF(K171&lt;$B$7,"تمام، بس هامشك أقل من حدّك","جاهز")))))))))))))))</f>
        <v/>
      </c>
      <c r="O171" s="19" t="b">
        <f>AND(N171&lt;&gt;"",ISNA(MATCH(N171,{"رقم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2">
      <c r="A172" s="13"/>
      <c r="B172" s="14"/>
      <c r="C172" s="15"/>
      <c r="D172" s="15"/>
      <c r="E172" s="15"/>
      <c r="F172" s="16"/>
      <c r="G172" s="15"/>
      <c r="H172" s="17" t="str">
        <f>IF(OR(C172="",AND(F172="",G172="")),"",IF(G172&lt;&gt;"",ROUND(G172,2),IF($B$8="ريال كامل",ROUNDDOWN(C172*(1-IF(F172&gt;1,F172/100,F172)),0),IF($B$8="ينتهي بـ ٩",ROUND((C172*(1-IF(F172&gt;1,F172/100,F172))+1)/10,0)*10-1,ROUND(C172*(1-IF(F172&gt;1,F172/100,F172)),2)))))</f>
        <v/>
      </c>
      <c r="I172" s="17" t="str">
        <f>IF(OR(C172="",D172=""),"",ROUND(C172/IF($B$5="نعم",1+$B$6,1)-D172-N(E172),2))</f>
        <v/>
      </c>
      <c r="J172" s="17" t="str">
        <f>IF(OR(H172="",D172=""),"",ROUND(H172/IF($B$5="نعم",1+$B$6,1)-D172-N(E172),2))</f>
        <v/>
      </c>
      <c r="K172" s="18" t="str">
        <f>IF(OR(J172="",N(H172)&lt;=0),"",J172/(H172/IF($B$5="نعم",1+$B$6,1)))</f>
        <v/>
      </c>
      <c r="L172" s="18" t="str">
        <f>IF(OR(I172="",J172="",N(I172)&lt;=0),"",1-J172/I172)</f>
        <v/>
      </c>
      <c r="M172" s="14"/>
      <c r="N172" s="19" t="str">
        <f>IF(AND(A172="",C172=""),"",IF(A172="","رقم المنتج ناقص",IF(AND($B$9="سلة",ISERROR(VALUE(A172))),"رقم المنتج: أرقام إنجليزية بس",IF(COUNTIF($A$11:$A$1010,A172)&gt;1,"رقم المنتج مكرر",IF(C172="","السعر الحالي ناقص",IF(H172="","حط نسبة خصم أو سعر عرض",IF(H172&lt;=0,"سعر العرض لازم يكون أكبر من صفر",IF(H172&gt;=C172,"سعر العرض = السعر أو أعلى",IF(AND(J172&lt;&gt;"",N(J172)&lt;0,M172&lt;&gt;"نعم"),"تحت التكلفة",IF($B$4="","حط نهاية العرض فوق",IF(AND($B$2&lt;&gt;"",$B$4&lt;$B$2),"النهاية قبل البداية",IF($B$4&lt;TODAY(),"تاريخ النهاية راح",IF(D172="","تمام، بس بدون تكلفة (ما نقدر نحسب ربحك)",IF(N(J172)&lt;0,"تحت التكلفة، وانت قاصد",IF(K172&lt;$B$7,"تمام، بس هامشك أقل من حدّك","جاهز")))))))))))))))</f>
        <v/>
      </c>
      <c r="O172" s="19" t="b">
        <f>AND(N172&lt;&gt;"",ISNA(MATCH(N172,{"رقم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3">
      <c r="A173" s="13"/>
      <c r="B173" s="14"/>
      <c r="C173" s="15"/>
      <c r="D173" s="15"/>
      <c r="E173" s="15"/>
      <c r="F173" s="16"/>
      <c r="G173" s="15"/>
      <c r="H173" s="17" t="str">
        <f>IF(OR(C173="",AND(F173="",G173="")),"",IF(G173&lt;&gt;"",ROUND(G173,2),IF($B$8="ريال كامل",ROUNDDOWN(C173*(1-IF(F173&gt;1,F173/100,F173)),0),IF($B$8="ينتهي بـ ٩",ROUND((C173*(1-IF(F173&gt;1,F173/100,F173))+1)/10,0)*10-1,ROUND(C173*(1-IF(F173&gt;1,F173/100,F173)),2)))))</f>
        <v/>
      </c>
      <c r="I173" s="17" t="str">
        <f>IF(OR(C173="",D173=""),"",ROUND(C173/IF($B$5="نعم",1+$B$6,1)-D173-N(E173),2))</f>
        <v/>
      </c>
      <c r="J173" s="17" t="str">
        <f>IF(OR(H173="",D173=""),"",ROUND(H173/IF($B$5="نعم",1+$B$6,1)-D173-N(E173),2))</f>
        <v/>
      </c>
      <c r="K173" s="18" t="str">
        <f>IF(OR(J173="",N(H173)&lt;=0),"",J173/(H173/IF($B$5="نعم",1+$B$6,1)))</f>
        <v/>
      </c>
      <c r="L173" s="18" t="str">
        <f>IF(OR(I173="",J173="",N(I173)&lt;=0),"",1-J173/I173)</f>
        <v/>
      </c>
      <c r="M173" s="14"/>
      <c r="N173" s="19" t="str">
        <f>IF(AND(A173="",C173=""),"",IF(A173="","رقم المنتج ناقص",IF(AND($B$9="سلة",ISERROR(VALUE(A173))),"رقم المنتج: أرقام إنجليزية بس",IF(COUNTIF($A$11:$A$1010,A173)&gt;1,"رقم المنتج مكرر",IF(C173="","السعر الحالي ناقص",IF(H173="","حط نسبة خصم أو سعر عرض",IF(H173&lt;=0,"سعر العرض لازم يكون أكبر من صفر",IF(H173&gt;=C173,"سعر العرض = السعر أو أعلى",IF(AND(J173&lt;&gt;"",N(J173)&lt;0,M173&lt;&gt;"نعم"),"تحت التكلفة",IF($B$4="","حط نهاية العرض فوق",IF(AND($B$2&lt;&gt;"",$B$4&lt;$B$2),"النهاية قبل البداية",IF($B$4&lt;TODAY(),"تاريخ النهاية راح",IF(D173="","تمام، بس بدون تكلفة (ما نقدر نحسب ربحك)",IF(N(J173)&lt;0,"تحت التكلفة، وانت قاصد",IF(K173&lt;$B$7,"تمام، بس هامشك أقل من حدّك","جاهز")))))))))))))))</f>
        <v/>
      </c>
      <c r="O173" s="19" t="b">
        <f>AND(N173&lt;&gt;"",ISNA(MATCH(N173,{"رقم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4">
      <c r="A174" s="13"/>
      <c r="B174" s="14"/>
      <c r="C174" s="15"/>
      <c r="D174" s="15"/>
      <c r="E174" s="15"/>
      <c r="F174" s="16"/>
      <c r="G174" s="15"/>
      <c r="H174" s="17" t="str">
        <f>IF(OR(C174="",AND(F174="",G174="")),"",IF(G174&lt;&gt;"",ROUND(G174,2),IF($B$8="ريال كامل",ROUNDDOWN(C174*(1-IF(F174&gt;1,F174/100,F174)),0),IF($B$8="ينتهي بـ ٩",ROUND((C174*(1-IF(F174&gt;1,F174/100,F174))+1)/10,0)*10-1,ROUND(C174*(1-IF(F174&gt;1,F174/100,F174)),2)))))</f>
        <v/>
      </c>
      <c r="I174" s="17" t="str">
        <f>IF(OR(C174="",D174=""),"",ROUND(C174/IF($B$5="نعم",1+$B$6,1)-D174-N(E174),2))</f>
        <v/>
      </c>
      <c r="J174" s="17" t="str">
        <f>IF(OR(H174="",D174=""),"",ROUND(H174/IF($B$5="نعم",1+$B$6,1)-D174-N(E174),2))</f>
        <v/>
      </c>
      <c r="K174" s="18" t="str">
        <f>IF(OR(J174="",N(H174)&lt;=0),"",J174/(H174/IF($B$5="نعم",1+$B$6,1)))</f>
        <v/>
      </c>
      <c r="L174" s="18" t="str">
        <f>IF(OR(I174="",J174="",N(I174)&lt;=0),"",1-J174/I174)</f>
        <v/>
      </c>
      <c r="M174" s="14"/>
      <c r="N174" s="19" t="str">
        <f>IF(AND(A174="",C174=""),"",IF(A174="","رقم المنتج ناقص",IF(AND($B$9="سلة",ISERROR(VALUE(A174))),"رقم المنتج: أرقام إنجليزية بس",IF(COUNTIF($A$11:$A$1010,A174)&gt;1,"رقم المنتج مكرر",IF(C174="","السعر الحالي ناقص",IF(H174="","حط نسبة خصم أو سعر عرض",IF(H174&lt;=0,"سعر العرض لازم يكون أكبر من صفر",IF(H174&gt;=C174,"سعر العرض = السعر أو أعلى",IF(AND(J174&lt;&gt;"",N(J174)&lt;0,M174&lt;&gt;"نعم"),"تحت التكلفة",IF($B$4="","حط نهاية العرض فوق",IF(AND($B$2&lt;&gt;"",$B$4&lt;$B$2),"النهاية قبل البداية",IF($B$4&lt;TODAY(),"تاريخ النهاية راح",IF(D174="","تمام، بس بدون تكلفة (ما نقدر نحسب ربحك)",IF(N(J174)&lt;0,"تحت التكلفة، وانت قاصد",IF(K174&lt;$B$7,"تمام، بس هامشك أقل من حدّك","جاهز")))))))))))))))</f>
        <v/>
      </c>
      <c r="O174" s="19" t="b">
        <f>AND(N174&lt;&gt;"",ISNA(MATCH(N174,{"رقم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5">
      <c r="A175" s="13"/>
      <c r="B175" s="14"/>
      <c r="C175" s="15"/>
      <c r="D175" s="15"/>
      <c r="E175" s="15"/>
      <c r="F175" s="16"/>
      <c r="G175" s="15"/>
      <c r="H175" s="17" t="str">
        <f>IF(OR(C175="",AND(F175="",G175="")),"",IF(G175&lt;&gt;"",ROUND(G175,2),IF($B$8="ريال كامل",ROUNDDOWN(C175*(1-IF(F175&gt;1,F175/100,F175)),0),IF($B$8="ينتهي بـ ٩",ROUND((C175*(1-IF(F175&gt;1,F175/100,F175))+1)/10,0)*10-1,ROUND(C175*(1-IF(F175&gt;1,F175/100,F175)),2)))))</f>
        <v/>
      </c>
      <c r="I175" s="17" t="str">
        <f>IF(OR(C175="",D175=""),"",ROUND(C175/IF($B$5="نعم",1+$B$6,1)-D175-N(E175),2))</f>
        <v/>
      </c>
      <c r="J175" s="17" t="str">
        <f>IF(OR(H175="",D175=""),"",ROUND(H175/IF($B$5="نعم",1+$B$6,1)-D175-N(E175),2))</f>
        <v/>
      </c>
      <c r="K175" s="18" t="str">
        <f>IF(OR(J175="",N(H175)&lt;=0),"",J175/(H175/IF($B$5="نعم",1+$B$6,1)))</f>
        <v/>
      </c>
      <c r="L175" s="18" t="str">
        <f>IF(OR(I175="",J175="",N(I175)&lt;=0),"",1-J175/I175)</f>
        <v/>
      </c>
      <c r="M175" s="14"/>
      <c r="N175" s="19" t="str">
        <f>IF(AND(A175="",C175=""),"",IF(A175="","رقم المنتج ناقص",IF(AND($B$9="سلة",ISERROR(VALUE(A175))),"رقم المنتج: أرقام إنجليزية بس",IF(COUNTIF($A$11:$A$1010,A175)&gt;1,"رقم المنتج مكرر",IF(C175="","السعر الحالي ناقص",IF(H175="","حط نسبة خصم أو سعر عرض",IF(H175&lt;=0,"سعر العرض لازم يكون أكبر من صفر",IF(H175&gt;=C175,"سعر العرض = السعر أو أعلى",IF(AND(J175&lt;&gt;"",N(J175)&lt;0,M175&lt;&gt;"نعم"),"تحت التكلفة",IF($B$4="","حط نهاية العرض فوق",IF(AND($B$2&lt;&gt;"",$B$4&lt;$B$2),"النهاية قبل البداية",IF($B$4&lt;TODAY(),"تاريخ النهاية راح",IF(D175="","تمام، بس بدون تكلفة (ما نقدر نحسب ربحك)",IF(N(J175)&lt;0,"تحت التكلفة، وانت قاصد",IF(K175&lt;$B$7,"تمام، بس هامشك أقل من حدّك","جاهز")))))))))))))))</f>
        <v/>
      </c>
      <c r="O175" s="19" t="b">
        <f>AND(N175&lt;&gt;"",ISNA(MATCH(N175,{"رقم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6">
      <c r="A176" s="13"/>
      <c r="B176" s="14"/>
      <c r="C176" s="15"/>
      <c r="D176" s="15"/>
      <c r="E176" s="15"/>
      <c r="F176" s="16"/>
      <c r="G176" s="15"/>
      <c r="H176" s="17" t="str">
        <f>IF(OR(C176="",AND(F176="",G176="")),"",IF(G176&lt;&gt;"",ROUND(G176,2),IF($B$8="ريال كامل",ROUNDDOWN(C176*(1-IF(F176&gt;1,F176/100,F176)),0),IF($B$8="ينتهي بـ ٩",ROUND((C176*(1-IF(F176&gt;1,F176/100,F176))+1)/10,0)*10-1,ROUND(C176*(1-IF(F176&gt;1,F176/100,F176)),2)))))</f>
        <v/>
      </c>
      <c r="I176" s="17" t="str">
        <f>IF(OR(C176="",D176=""),"",ROUND(C176/IF($B$5="نعم",1+$B$6,1)-D176-N(E176),2))</f>
        <v/>
      </c>
      <c r="J176" s="17" t="str">
        <f>IF(OR(H176="",D176=""),"",ROUND(H176/IF($B$5="نعم",1+$B$6,1)-D176-N(E176),2))</f>
        <v/>
      </c>
      <c r="K176" s="18" t="str">
        <f>IF(OR(J176="",N(H176)&lt;=0),"",J176/(H176/IF($B$5="نعم",1+$B$6,1)))</f>
        <v/>
      </c>
      <c r="L176" s="18" t="str">
        <f>IF(OR(I176="",J176="",N(I176)&lt;=0),"",1-J176/I176)</f>
        <v/>
      </c>
      <c r="M176" s="14"/>
      <c r="N176" s="19" t="str">
        <f>IF(AND(A176="",C176=""),"",IF(A176="","رقم المنتج ناقص",IF(AND($B$9="سلة",ISERROR(VALUE(A176))),"رقم المنتج: أرقام إنجليزية بس",IF(COUNTIF($A$11:$A$1010,A176)&gt;1,"رقم المنتج مكرر",IF(C176="","السعر الحالي ناقص",IF(H176="","حط نسبة خصم أو سعر عرض",IF(H176&lt;=0,"سعر العرض لازم يكون أكبر من صفر",IF(H176&gt;=C176,"سعر العرض = السعر أو أعلى",IF(AND(J176&lt;&gt;"",N(J176)&lt;0,M176&lt;&gt;"نعم"),"تحت التكلفة",IF($B$4="","حط نهاية العرض فوق",IF(AND($B$2&lt;&gt;"",$B$4&lt;$B$2),"النهاية قبل البداية",IF($B$4&lt;TODAY(),"تاريخ النهاية راح",IF(D176="","تمام، بس بدون تكلفة (ما نقدر نحسب ربحك)",IF(N(J176)&lt;0,"تحت التكلفة، وانت قاصد",IF(K176&lt;$B$7,"تمام، بس هامشك أقل من حدّك","جاهز")))))))))))))))</f>
        <v/>
      </c>
      <c r="O176" s="19" t="b">
        <f>AND(N176&lt;&gt;"",ISNA(MATCH(N176,{"رقم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7">
      <c r="A177" s="13"/>
      <c r="B177" s="14"/>
      <c r="C177" s="15"/>
      <c r="D177" s="15"/>
      <c r="E177" s="15"/>
      <c r="F177" s="16"/>
      <c r="G177" s="15"/>
      <c r="H177" s="17" t="str">
        <f>IF(OR(C177="",AND(F177="",G177="")),"",IF(G177&lt;&gt;"",ROUND(G177,2),IF($B$8="ريال كامل",ROUNDDOWN(C177*(1-IF(F177&gt;1,F177/100,F177)),0),IF($B$8="ينتهي بـ ٩",ROUND((C177*(1-IF(F177&gt;1,F177/100,F177))+1)/10,0)*10-1,ROUND(C177*(1-IF(F177&gt;1,F177/100,F177)),2)))))</f>
        <v/>
      </c>
      <c r="I177" s="17" t="str">
        <f>IF(OR(C177="",D177=""),"",ROUND(C177/IF($B$5="نعم",1+$B$6,1)-D177-N(E177),2))</f>
        <v/>
      </c>
      <c r="J177" s="17" t="str">
        <f>IF(OR(H177="",D177=""),"",ROUND(H177/IF($B$5="نعم",1+$B$6,1)-D177-N(E177),2))</f>
        <v/>
      </c>
      <c r="K177" s="18" t="str">
        <f>IF(OR(J177="",N(H177)&lt;=0),"",J177/(H177/IF($B$5="نعم",1+$B$6,1)))</f>
        <v/>
      </c>
      <c r="L177" s="18" t="str">
        <f>IF(OR(I177="",J177="",N(I177)&lt;=0),"",1-J177/I177)</f>
        <v/>
      </c>
      <c r="M177" s="14"/>
      <c r="N177" s="19" t="str">
        <f>IF(AND(A177="",C177=""),"",IF(A177="","رقم المنتج ناقص",IF(AND($B$9="سلة",ISERROR(VALUE(A177))),"رقم المنتج: أرقام إنجليزية بس",IF(COUNTIF($A$11:$A$1010,A177)&gt;1,"رقم المنتج مكرر",IF(C177="","السعر الحالي ناقص",IF(H177="","حط نسبة خصم أو سعر عرض",IF(H177&lt;=0,"سعر العرض لازم يكون أكبر من صفر",IF(H177&gt;=C177,"سعر العرض = السعر أو أعلى",IF(AND(J177&lt;&gt;"",N(J177)&lt;0,M177&lt;&gt;"نعم"),"تحت التكلفة",IF($B$4="","حط نهاية العرض فوق",IF(AND($B$2&lt;&gt;"",$B$4&lt;$B$2),"النهاية قبل البداية",IF($B$4&lt;TODAY(),"تاريخ النهاية راح",IF(D177="","تمام، بس بدون تكلفة (ما نقدر نحسب ربحك)",IF(N(J177)&lt;0,"تحت التكلفة، وانت قاصد",IF(K177&lt;$B$7,"تمام، بس هامشك أقل من حدّك","جاهز")))))))))))))))</f>
        <v/>
      </c>
      <c r="O177" s="19" t="b">
        <f>AND(N177&lt;&gt;"",ISNA(MATCH(N177,{"رقم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8">
      <c r="A178" s="13"/>
      <c r="B178" s="14"/>
      <c r="C178" s="15"/>
      <c r="D178" s="15"/>
      <c r="E178" s="15"/>
      <c r="F178" s="16"/>
      <c r="G178" s="15"/>
      <c r="H178" s="17" t="str">
        <f>IF(OR(C178="",AND(F178="",G178="")),"",IF(G178&lt;&gt;"",ROUND(G178,2),IF($B$8="ريال كامل",ROUNDDOWN(C178*(1-IF(F178&gt;1,F178/100,F178)),0),IF($B$8="ينتهي بـ ٩",ROUND((C178*(1-IF(F178&gt;1,F178/100,F178))+1)/10,0)*10-1,ROUND(C178*(1-IF(F178&gt;1,F178/100,F178)),2)))))</f>
        <v/>
      </c>
      <c r="I178" s="17" t="str">
        <f>IF(OR(C178="",D178=""),"",ROUND(C178/IF($B$5="نعم",1+$B$6,1)-D178-N(E178),2))</f>
        <v/>
      </c>
      <c r="J178" s="17" t="str">
        <f>IF(OR(H178="",D178=""),"",ROUND(H178/IF($B$5="نعم",1+$B$6,1)-D178-N(E178),2))</f>
        <v/>
      </c>
      <c r="K178" s="18" t="str">
        <f>IF(OR(J178="",N(H178)&lt;=0),"",J178/(H178/IF($B$5="نعم",1+$B$6,1)))</f>
        <v/>
      </c>
      <c r="L178" s="18" t="str">
        <f>IF(OR(I178="",J178="",N(I178)&lt;=0),"",1-J178/I178)</f>
        <v/>
      </c>
      <c r="M178" s="14"/>
      <c r="N178" s="19" t="str">
        <f>IF(AND(A178="",C178=""),"",IF(A178="","رقم المنتج ناقص",IF(AND($B$9="سلة",ISERROR(VALUE(A178))),"رقم المنتج: أرقام إنجليزية بس",IF(COUNTIF($A$11:$A$1010,A178)&gt;1,"رقم المنتج مكرر",IF(C178="","السعر الحالي ناقص",IF(H178="","حط نسبة خصم أو سعر عرض",IF(H178&lt;=0,"سعر العرض لازم يكون أكبر من صفر",IF(H178&gt;=C178,"سعر العرض = السعر أو أعلى",IF(AND(J178&lt;&gt;"",N(J178)&lt;0,M178&lt;&gt;"نعم"),"تحت التكلفة",IF($B$4="","حط نهاية العرض فوق",IF(AND($B$2&lt;&gt;"",$B$4&lt;$B$2),"النهاية قبل البداية",IF($B$4&lt;TODAY(),"تاريخ النهاية راح",IF(D178="","تمام، بس بدون تكلفة (ما نقدر نحسب ربحك)",IF(N(J178)&lt;0,"تحت التكلفة، وانت قاصد",IF(K178&lt;$B$7,"تمام، بس هامشك أقل من حدّك","جاهز")))))))))))))))</f>
        <v/>
      </c>
      <c r="O178" s="19" t="b">
        <f>AND(N178&lt;&gt;"",ISNA(MATCH(N178,{"رقم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79">
      <c r="A179" s="13"/>
      <c r="B179" s="14"/>
      <c r="C179" s="15"/>
      <c r="D179" s="15"/>
      <c r="E179" s="15"/>
      <c r="F179" s="16"/>
      <c r="G179" s="15"/>
      <c r="H179" s="17" t="str">
        <f>IF(OR(C179="",AND(F179="",G179="")),"",IF(G179&lt;&gt;"",ROUND(G179,2),IF($B$8="ريال كامل",ROUNDDOWN(C179*(1-IF(F179&gt;1,F179/100,F179)),0),IF($B$8="ينتهي بـ ٩",ROUND((C179*(1-IF(F179&gt;1,F179/100,F179))+1)/10,0)*10-1,ROUND(C179*(1-IF(F179&gt;1,F179/100,F179)),2)))))</f>
        <v/>
      </c>
      <c r="I179" s="17" t="str">
        <f>IF(OR(C179="",D179=""),"",ROUND(C179/IF($B$5="نعم",1+$B$6,1)-D179-N(E179),2))</f>
        <v/>
      </c>
      <c r="J179" s="17" t="str">
        <f>IF(OR(H179="",D179=""),"",ROUND(H179/IF($B$5="نعم",1+$B$6,1)-D179-N(E179),2))</f>
        <v/>
      </c>
      <c r="K179" s="18" t="str">
        <f>IF(OR(J179="",N(H179)&lt;=0),"",J179/(H179/IF($B$5="نعم",1+$B$6,1)))</f>
        <v/>
      </c>
      <c r="L179" s="18" t="str">
        <f>IF(OR(I179="",J179="",N(I179)&lt;=0),"",1-J179/I179)</f>
        <v/>
      </c>
      <c r="M179" s="14"/>
      <c r="N179" s="19" t="str">
        <f>IF(AND(A179="",C179=""),"",IF(A179="","رقم المنتج ناقص",IF(AND($B$9="سلة",ISERROR(VALUE(A179))),"رقم المنتج: أرقام إنجليزية بس",IF(COUNTIF($A$11:$A$1010,A179)&gt;1,"رقم المنتج مكرر",IF(C179="","السعر الحالي ناقص",IF(H179="","حط نسبة خصم أو سعر عرض",IF(H179&lt;=0,"سعر العرض لازم يكون أكبر من صفر",IF(H179&gt;=C179,"سعر العرض = السعر أو أعلى",IF(AND(J179&lt;&gt;"",N(J179)&lt;0,M179&lt;&gt;"نعم"),"تحت التكلفة",IF($B$4="","حط نهاية العرض فوق",IF(AND($B$2&lt;&gt;"",$B$4&lt;$B$2),"النهاية قبل البداية",IF($B$4&lt;TODAY(),"تاريخ النهاية راح",IF(D179="","تمام، بس بدون تكلفة (ما نقدر نحسب ربحك)",IF(N(J179)&lt;0,"تحت التكلفة، وانت قاصد",IF(K179&lt;$B$7,"تمام، بس هامشك أقل من حدّك","جاهز")))))))))))))))</f>
        <v/>
      </c>
      <c r="O179" s="19" t="b">
        <f>AND(N179&lt;&gt;"",ISNA(MATCH(N179,{"رقم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0">
      <c r="A180" s="13"/>
      <c r="B180" s="14"/>
      <c r="C180" s="15"/>
      <c r="D180" s="15"/>
      <c r="E180" s="15"/>
      <c r="F180" s="16"/>
      <c r="G180" s="15"/>
      <c r="H180" s="17" t="str">
        <f>IF(OR(C180="",AND(F180="",G180="")),"",IF(G180&lt;&gt;"",ROUND(G180,2),IF($B$8="ريال كامل",ROUNDDOWN(C180*(1-IF(F180&gt;1,F180/100,F180)),0),IF($B$8="ينتهي بـ ٩",ROUND((C180*(1-IF(F180&gt;1,F180/100,F180))+1)/10,0)*10-1,ROUND(C180*(1-IF(F180&gt;1,F180/100,F180)),2)))))</f>
        <v/>
      </c>
      <c r="I180" s="17" t="str">
        <f>IF(OR(C180="",D180=""),"",ROUND(C180/IF($B$5="نعم",1+$B$6,1)-D180-N(E180),2))</f>
        <v/>
      </c>
      <c r="J180" s="17" t="str">
        <f>IF(OR(H180="",D180=""),"",ROUND(H180/IF($B$5="نعم",1+$B$6,1)-D180-N(E180),2))</f>
        <v/>
      </c>
      <c r="K180" s="18" t="str">
        <f>IF(OR(J180="",N(H180)&lt;=0),"",J180/(H180/IF($B$5="نعم",1+$B$6,1)))</f>
        <v/>
      </c>
      <c r="L180" s="18" t="str">
        <f>IF(OR(I180="",J180="",N(I180)&lt;=0),"",1-J180/I180)</f>
        <v/>
      </c>
      <c r="M180" s="14"/>
      <c r="N180" s="19" t="str">
        <f>IF(AND(A180="",C180=""),"",IF(A180="","رقم المنتج ناقص",IF(AND($B$9="سلة",ISERROR(VALUE(A180))),"رقم المنتج: أرقام إنجليزية بس",IF(COUNTIF($A$11:$A$1010,A180)&gt;1,"رقم المنتج مكرر",IF(C180="","السعر الحالي ناقص",IF(H180="","حط نسبة خصم أو سعر عرض",IF(H180&lt;=0,"سعر العرض لازم يكون أكبر من صفر",IF(H180&gt;=C180,"سعر العرض = السعر أو أعلى",IF(AND(J180&lt;&gt;"",N(J180)&lt;0,M180&lt;&gt;"نعم"),"تحت التكلفة",IF($B$4="","حط نهاية العرض فوق",IF(AND($B$2&lt;&gt;"",$B$4&lt;$B$2),"النهاية قبل البداية",IF($B$4&lt;TODAY(),"تاريخ النهاية راح",IF(D180="","تمام، بس بدون تكلفة (ما نقدر نحسب ربحك)",IF(N(J180)&lt;0,"تحت التكلفة، وانت قاصد",IF(K180&lt;$B$7,"تمام، بس هامشك أقل من حدّك","جاهز")))))))))))))))</f>
        <v/>
      </c>
      <c r="O180" s="19" t="b">
        <f>AND(N180&lt;&gt;"",ISNA(MATCH(N180,{"رقم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1">
      <c r="A181" s="13"/>
      <c r="B181" s="14"/>
      <c r="C181" s="15"/>
      <c r="D181" s="15"/>
      <c r="E181" s="15"/>
      <c r="F181" s="16"/>
      <c r="G181" s="15"/>
      <c r="H181" s="17" t="str">
        <f>IF(OR(C181="",AND(F181="",G181="")),"",IF(G181&lt;&gt;"",ROUND(G181,2),IF($B$8="ريال كامل",ROUNDDOWN(C181*(1-IF(F181&gt;1,F181/100,F181)),0),IF($B$8="ينتهي بـ ٩",ROUND((C181*(1-IF(F181&gt;1,F181/100,F181))+1)/10,0)*10-1,ROUND(C181*(1-IF(F181&gt;1,F181/100,F181)),2)))))</f>
        <v/>
      </c>
      <c r="I181" s="17" t="str">
        <f>IF(OR(C181="",D181=""),"",ROUND(C181/IF($B$5="نعم",1+$B$6,1)-D181-N(E181),2))</f>
        <v/>
      </c>
      <c r="J181" s="17" t="str">
        <f>IF(OR(H181="",D181=""),"",ROUND(H181/IF($B$5="نعم",1+$B$6,1)-D181-N(E181),2))</f>
        <v/>
      </c>
      <c r="K181" s="18" t="str">
        <f>IF(OR(J181="",N(H181)&lt;=0),"",J181/(H181/IF($B$5="نعم",1+$B$6,1)))</f>
        <v/>
      </c>
      <c r="L181" s="18" t="str">
        <f>IF(OR(I181="",J181="",N(I181)&lt;=0),"",1-J181/I181)</f>
        <v/>
      </c>
      <c r="M181" s="14"/>
      <c r="N181" s="19" t="str">
        <f>IF(AND(A181="",C181=""),"",IF(A181="","رقم المنتج ناقص",IF(AND($B$9="سلة",ISERROR(VALUE(A181))),"رقم المنتج: أرقام إنجليزية بس",IF(COUNTIF($A$11:$A$1010,A181)&gt;1,"رقم المنتج مكرر",IF(C181="","السعر الحالي ناقص",IF(H181="","حط نسبة خصم أو سعر عرض",IF(H181&lt;=0,"سعر العرض لازم يكون أكبر من صفر",IF(H181&gt;=C181,"سعر العرض = السعر أو أعلى",IF(AND(J181&lt;&gt;"",N(J181)&lt;0,M181&lt;&gt;"نعم"),"تحت التكلفة",IF($B$4="","حط نهاية العرض فوق",IF(AND($B$2&lt;&gt;"",$B$4&lt;$B$2),"النهاية قبل البداية",IF($B$4&lt;TODAY(),"تاريخ النهاية راح",IF(D181="","تمام، بس بدون تكلفة (ما نقدر نحسب ربحك)",IF(N(J181)&lt;0,"تحت التكلفة، وانت قاصد",IF(K181&lt;$B$7,"تمام، بس هامشك أقل من حدّك","جاهز")))))))))))))))</f>
        <v/>
      </c>
      <c r="O181" s="19" t="b">
        <f>AND(N181&lt;&gt;"",ISNA(MATCH(N181,{"رقم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2">
      <c r="A182" s="13"/>
      <c r="B182" s="14"/>
      <c r="C182" s="15"/>
      <c r="D182" s="15"/>
      <c r="E182" s="15"/>
      <c r="F182" s="16"/>
      <c r="G182" s="15"/>
      <c r="H182" s="17" t="str">
        <f>IF(OR(C182="",AND(F182="",G182="")),"",IF(G182&lt;&gt;"",ROUND(G182,2),IF($B$8="ريال كامل",ROUNDDOWN(C182*(1-IF(F182&gt;1,F182/100,F182)),0),IF($B$8="ينتهي بـ ٩",ROUND((C182*(1-IF(F182&gt;1,F182/100,F182))+1)/10,0)*10-1,ROUND(C182*(1-IF(F182&gt;1,F182/100,F182)),2)))))</f>
        <v/>
      </c>
      <c r="I182" s="17" t="str">
        <f>IF(OR(C182="",D182=""),"",ROUND(C182/IF($B$5="نعم",1+$B$6,1)-D182-N(E182),2))</f>
        <v/>
      </c>
      <c r="J182" s="17" t="str">
        <f>IF(OR(H182="",D182=""),"",ROUND(H182/IF($B$5="نعم",1+$B$6,1)-D182-N(E182),2))</f>
        <v/>
      </c>
      <c r="K182" s="18" t="str">
        <f>IF(OR(J182="",N(H182)&lt;=0),"",J182/(H182/IF($B$5="نعم",1+$B$6,1)))</f>
        <v/>
      </c>
      <c r="L182" s="18" t="str">
        <f>IF(OR(I182="",J182="",N(I182)&lt;=0),"",1-J182/I182)</f>
        <v/>
      </c>
      <c r="M182" s="14"/>
      <c r="N182" s="19" t="str">
        <f>IF(AND(A182="",C182=""),"",IF(A182="","رقم المنتج ناقص",IF(AND($B$9="سلة",ISERROR(VALUE(A182))),"رقم المنتج: أرقام إنجليزية بس",IF(COUNTIF($A$11:$A$1010,A182)&gt;1,"رقم المنتج مكرر",IF(C182="","السعر الحالي ناقص",IF(H182="","حط نسبة خصم أو سعر عرض",IF(H182&lt;=0,"سعر العرض لازم يكون أكبر من صفر",IF(H182&gt;=C182,"سعر العرض = السعر أو أعلى",IF(AND(J182&lt;&gt;"",N(J182)&lt;0,M182&lt;&gt;"نعم"),"تحت التكلفة",IF($B$4="","حط نهاية العرض فوق",IF(AND($B$2&lt;&gt;"",$B$4&lt;$B$2),"النهاية قبل البداية",IF($B$4&lt;TODAY(),"تاريخ النهاية راح",IF(D182="","تمام، بس بدون تكلفة (ما نقدر نحسب ربحك)",IF(N(J182)&lt;0,"تحت التكلفة، وانت قاصد",IF(K182&lt;$B$7,"تمام، بس هامشك أقل من حدّك","جاهز")))))))))))))))</f>
        <v/>
      </c>
      <c r="O182" s="19" t="b">
        <f>AND(N182&lt;&gt;"",ISNA(MATCH(N182,{"رقم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3">
      <c r="A183" s="13"/>
      <c r="B183" s="14"/>
      <c r="C183" s="15"/>
      <c r="D183" s="15"/>
      <c r="E183" s="15"/>
      <c r="F183" s="16"/>
      <c r="G183" s="15"/>
      <c r="H183" s="17" t="str">
        <f>IF(OR(C183="",AND(F183="",G183="")),"",IF(G183&lt;&gt;"",ROUND(G183,2),IF($B$8="ريال كامل",ROUNDDOWN(C183*(1-IF(F183&gt;1,F183/100,F183)),0),IF($B$8="ينتهي بـ ٩",ROUND((C183*(1-IF(F183&gt;1,F183/100,F183))+1)/10,0)*10-1,ROUND(C183*(1-IF(F183&gt;1,F183/100,F183)),2)))))</f>
        <v/>
      </c>
      <c r="I183" s="17" t="str">
        <f>IF(OR(C183="",D183=""),"",ROUND(C183/IF($B$5="نعم",1+$B$6,1)-D183-N(E183),2))</f>
        <v/>
      </c>
      <c r="J183" s="17" t="str">
        <f>IF(OR(H183="",D183=""),"",ROUND(H183/IF($B$5="نعم",1+$B$6,1)-D183-N(E183),2))</f>
        <v/>
      </c>
      <c r="K183" s="18" t="str">
        <f>IF(OR(J183="",N(H183)&lt;=0),"",J183/(H183/IF($B$5="نعم",1+$B$6,1)))</f>
        <v/>
      </c>
      <c r="L183" s="18" t="str">
        <f>IF(OR(I183="",J183="",N(I183)&lt;=0),"",1-J183/I183)</f>
        <v/>
      </c>
      <c r="M183" s="14"/>
      <c r="N183" s="19" t="str">
        <f>IF(AND(A183="",C183=""),"",IF(A183="","رقم المنتج ناقص",IF(AND($B$9="سلة",ISERROR(VALUE(A183))),"رقم المنتج: أرقام إنجليزية بس",IF(COUNTIF($A$11:$A$1010,A183)&gt;1,"رقم المنتج مكرر",IF(C183="","السعر الحالي ناقص",IF(H183="","حط نسبة خصم أو سعر عرض",IF(H183&lt;=0,"سعر العرض لازم يكون أكبر من صفر",IF(H183&gt;=C183,"سعر العرض = السعر أو أعلى",IF(AND(J183&lt;&gt;"",N(J183)&lt;0,M183&lt;&gt;"نعم"),"تحت التكلفة",IF($B$4="","حط نهاية العرض فوق",IF(AND($B$2&lt;&gt;"",$B$4&lt;$B$2),"النهاية قبل البداية",IF($B$4&lt;TODAY(),"تاريخ النهاية راح",IF(D183="","تمام، بس بدون تكلفة (ما نقدر نحسب ربحك)",IF(N(J183)&lt;0,"تحت التكلفة، وانت قاصد",IF(K183&lt;$B$7,"تمام، بس هامشك أقل من حدّك","جاهز")))))))))))))))</f>
        <v/>
      </c>
      <c r="O183" s="19" t="b">
        <f>AND(N183&lt;&gt;"",ISNA(MATCH(N183,{"رقم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4">
      <c r="A184" s="13"/>
      <c r="B184" s="14"/>
      <c r="C184" s="15"/>
      <c r="D184" s="15"/>
      <c r="E184" s="15"/>
      <c r="F184" s="16"/>
      <c r="G184" s="15"/>
      <c r="H184" s="17" t="str">
        <f>IF(OR(C184="",AND(F184="",G184="")),"",IF(G184&lt;&gt;"",ROUND(G184,2),IF($B$8="ريال كامل",ROUNDDOWN(C184*(1-IF(F184&gt;1,F184/100,F184)),0),IF($B$8="ينتهي بـ ٩",ROUND((C184*(1-IF(F184&gt;1,F184/100,F184))+1)/10,0)*10-1,ROUND(C184*(1-IF(F184&gt;1,F184/100,F184)),2)))))</f>
        <v/>
      </c>
      <c r="I184" s="17" t="str">
        <f>IF(OR(C184="",D184=""),"",ROUND(C184/IF($B$5="نعم",1+$B$6,1)-D184-N(E184),2))</f>
        <v/>
      </c>
      <c r="J184" s="17" t="str">
        <f>IF(OR(H184="",D184=""),"",ROUND(H184/IF($B$5="نعم",1+$B$6,1)-D184-N(E184),2))</f>
        <v/>
      </c>
      <c r="K184" s="18" t="str">
        <f>IF(OR(J184="",N(H184)&lt;=0),"",J184/(H184/IF($B$5="نعم",1+$B$6,1)))</f>
        <v/>
      </c>
      <c r="L184" s="18" t="str">
        <f>IF(OR(I184="",J184="",N(I184)&lt;=0),"",1-J184/I184)</f>
        <v/>
      </c>
      <c r="M184" s="14"/>
      <c r="N184" s="19" t="str">
        <f>IF(AND(A184="",C184=""),"",IF(A184="","رقم المنتج ناقص",IF(AND($B$9="سلة",ISERROR(VALUE(A184))),"رقم المنتج: أرقام إنجليزية بس",IF(COUNTIF($A$11:$A$1010,A184)&gt;1,"رقم المنتج مكرر",IF(C184="","السعر الحالي ناقص",IF(H184="","حط نسبة خصم أو سعر عرض",IF(H184&lt;=0,"سعر العرض لازم يكون أكبر من صفر",IF(H184&gt;=C184,"سعر العرض = السعر أو أعلى",IF(AND(J184&lt;&gt;"",N(J184)&lt;0,M184&lt;&gt;"نعم"),"تحت التكلفة",IF($B$4="","حط نهاية العرض فوق",IF(AND($B$2&lt;&gt;"",$B$4&lt;$B$2),"النهاية قبل البداية",IF($B$4&lt;TODAY(),"تاريخ النهاية راح",IF(D184="","تمام، بس بدون تكلفة (ما نقدر نحسب ربحك)",IF(N(J184)&lt;0,"تحت التكلفة، وانت قاصد",IF(K184&lt;$B$7,"تمام، بس هامشك أقل من حدّك","جاهز")))))))))))))))</f>
        <v/>
      </c>
      <c r="O184" s="19" t="b">
        <f>AND(N184&lt;&gt;"",ISNA(MATCH(N184,{"رقم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5">
      <c r="A185" s="13"/>
      <c r="B185" s="14"/>
      <c r="C185" s="15"/>
      <c r="D185" s="15"/>
      <c r="E185" s="15"/>
      <c r="F185" s="16"/>
      <c r="G185" s="15"/>
      <c r="H185" s="17" t="str">
        <f>IF(OR(C185="",AND(F185="",G185="")),"",IF(G185&lt;&gt;"",ROUND(G185,2),IF($B$8="ريال كامل",ROUNDDOWN(C185*(1-IF(F185&gt;1,F185/100,F185)),0),IF($B$8="ينتهي بـ ٩",ROUND((C185*(1-IF(F185&gt;1,F185/100,F185))+1)/10,0)*10-1,ROUND(C185*(1-IF(F185&gt;1,F185/100,F185)),2)))))</f>
        <v/>
      </c>
      <c r="I185" s="17" t="str">
        <f>IF(OR(C185="",D185=""),"",ROUND(C185/IF($B$5="نعم",1+$B$6,1)-D185-N(E185),2))</f>
        <v/>
      </c>
      <c r="J185" s="17" t="str">
        <f>IF(OR(H185="",D185=""),"",ROUND(H185/IF($B$5="نعم",1+$B$6,1)-D185-N(E185),2))</f>
        <v/>
      </c>
      <c r="K185" s="18" t="str">
        <f>IF(OR(J185="",N(H185)&lt;=0),"",J185/(H185/IF($B$5="نعم",1+$B$6,1)))</f>
        <v/>
      </c>
      <c r="L185" s="18" t="str">
        <f>IF(OR(I185="",J185="",N(I185)&lt;=0),"",1-J185/I185)</f>
        <v/>
      </c>
      <c r="M185" s="14"/>
      <c r="N185" s="19" t="str">
        <f>IF(AND(A185="",C185=""),"",IF(A185="","رقم المنتج ناقص",IF(AND($B$9="سلة",ISERROR(VALUE(A185))),"رقم المنتج: أرقام إنجليزية بس",IF(COUNTIF($A$11:$A$1010,A185)&gt;1,"رقم المنتج مكرر",IF(C185="","السعر الحالي ناقص",IF(H185="","حط نسبة خصم أو سعر عرض",IF(H185&lt;=0,"سعر العرض لازم يكون أكبر من صفر",IF(H185&gt;=C185,"سعر العرض = السعر أو أعلى",IF(AND(J185&lt;&gt;"",N(J185)&lt;0,M185&lt;&gt;"نعم"),"تحت التكلفة",IF($B$4="","حط نهاية العرض فوق",IF(AND($B$2&lt;&gt;"",$B$4&lt;$B$2),"النهاية قبل البداية",IF($B$4&lt;TODAY(),"تاريخ النهاية راح",IF(D185="","تمام، بس بدون تكلفة (ما نقدر نحسب ربحك)",IF(N(J185)&lt;0,"تحت التكلفة، وانت قاصد",IF(K185&lt;$B$7,"تمام، بس هامشك أقل من حدّك","جاهز")))))))))))))))</f>
        <v/>
      </c>
      <c r="O185" s="19" t="b">
        <f>AND(N185&lt;&gt;"",ISNA(MATCH(N185,{"رقم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6">
      <c r="A186" s="13"/>
      <c r="B186" s="14"/>
      <c r="C186" s="15"/>
      <c r="D186" s="15"/>
      <c r="E186" s="15"/>
      <c r="F186" s="16"/>
      <c r="G186" s="15"/>
      <c r="H186" s="17" t="str">
        <f>IF(OR(C186="",AND(F186="",G186="")),"",IF(G186&lt;&gt;"",ROUND(G186,2),IF($B$8="ريال كامل",ROUNDDOWN(C186*(1-IF(F186&gt;1,F186/100,F186)),0),IF($B$8="ينتهي بـ ٩",ROUND((C186*(1-IF(F186&gt;1,F186/100,F186))+1)/10,0)*10-1,ROUND(C186*(1-IF(F186&gt;1,F186/100,F186)),2)))))</f>
        <v/>
      </c>
      <c r="I186" s="17" t="str">
        <f>IF(OR(C186="",D186=""),"",ROUND(C186/IF($B$5="نعم",1+$B$6,1)-D186-N(E186),2))</f>
        <v/>
      </c>
      <c r="J186" s="17" t="str">
        <f>IF(OR(H186="",D186=""),"",ROUND(H186/IF($B$5="نعم",1+$B$6,1)-D186-N(E186),2))</f>
        <v/>
      </c>
      <c r="K186" s="18" t="str">
        <f>IF(OR(J186="",N(H186)&lt;=0),"",J186/(H186/IF($B$5="نعم",1+$B$6,1)))</f>
        <v/>
      </c>
      <c r="L186" s="18" t="str">
        <f>IF(OR(I186="",J186="",N(I186)&lt;=0),"",1-J186/I186)</f>
        <v/>
      </c>
      <c r="M186" s="14"/>
      <c r="N186" s="19" t="str">
        <f>IF(AND(A186="",C186=""),"",IF(A186="","رقم المنتج ناقص",IF(AND($B$9="سلة",ISERROR(VALUE(A186))),"رقم المنتج: أرقام إنجليزية بس",IF(COUNTIF($A$11:$A$1010,A186)&gt;1,"رقم المنتج مكرر",IF(C186="","السعر الحالي ناقص",IF(H186="","حط نسبة خصم أو سعر عرض",IF(H186&lt;=0,"سعر العرض لازم يكون أكبر من صفر",IF(H186&gt;=C186,"سعر العرض = السعر أو أعلى",IF(AND(J186&lt;&gt;"",N(J186)&lt;0,M186&lt;&gt;"نعم"),"تحت التكلفة",IF($B$4="","حط نهاية العرض فوق",IF(AND($B$2&lt;&gt;"",$B$4&lt;$B$2),"النهاية قبل البداية",IF($B$4&lt;TODAY(),"تاريخ النهاية راح",IF(D186="","تمام، بس بدون تكلفة (ما نقدر نحسب ربحك)",IF(N(J186)&lt;0,"تحت التكلفة، وانت قاصد",IF(K186&lt;$B$7,"تمام، بس هامشك أقل من حدّك","جاهز")))))))))))))))</f>
        <v/>
      </c>
      <c r="O186" s="19" t="b">
        <f>AND(N186&lt;&gt;"",ISNA(MATCH(N186,{"رقم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7">
      <c r="A187" s="13"/>
      <c r="B187" s="14"/>
      <c r="C187" s="15"/>
      <c r="D187" s="15"/>
      <c r="E187" s="15"/>
      <c r="F187" s="16"/>
      <c r="G187" s="15"/>
      <c r="H187" s="17" t="str">
        <f>IF(OR(C187="",AND(F187="",G187="")),"",IF(G187&lt;&gt;"",ROUND(G187,2),IF($B$8="ريال كامل",ROUNDDOWN(C187*(1-IF(F187&gt;1,F187/100,F187)),0),IF($B$8="ينتهي بـ ٩",ROUND((C187*(1-IF(F187&gt;1,F187/100,F187))+1)/10,0)*10-1,ROUND(C187*(1-IF(F187&gt;1,F187/100,F187)),2)))))</f>
        <v/>
      </c>
      <c r="I187" s="17" t="str">
        <f>IF(OR(C187="",D187=""),"",ROUND(C187/IF($B$5="نعم",1+$B$6,1)-D187-N(E187),2))</f>
        <v/>
      </c>
      <c r="J187" s="17" t="str">
        <f>IF(OR(H187="",D187=""),"",ROUND(H187/IF($B$5="نعم",1+$B$6,1)-D187-N(E187),2))</f>
        <v/>
      </c>
      <c r="K187" s="18" t="str">
        <f>IF(OR(J187="",N(H187)&lt;=0),"",J187/(H187/IF($B$5="نعم",1+$B$6,1)))</f>
        <v/>
      </c>
      <c r="L187" s="18" t="str">
        <f>IF(OR(I187="",J187="",N(I187)&lt;=0),"",1-J187/I187)</f>
        <v/>
      </c>
      <c r="M187" s="14"/>
      <c r="N187" s="19" t="str">
        <f>IF(AND(A187="",C187=""),"",IF(A187="","رقم المنتج ناقص",IF(AND($B$9="سلة",ISERROR(VALUE(A187))),"رقم المنتج: أرقام إنجليزية بس",IF(COUNTIF($A$11:$A$1010,A187)&gt;1,"رقم المنتج مكرر",IF(C187="","السعر الحالي ناقص",IF(H187="","حط نسبة خصم أو سعر عرض",IF(H187&lt;=0,"سعر العرض لازم يكون أكبر من صفر",IF(H187&gt;=C187,"سعر العرض = السعر أو أعلى",IF(AND(J187&lt;&gt;"",N(J187)&lt;0,M187&lt;&gt;"نعم"),"تحت التكلفة",IF($B$4="","حط نهاية العرض فوق",IF(AND($B$2&lt;&gt;"",$B$4&lt;$B$2),"النهاية قبل البداية",IF($B$4&lt;TODAY(),"تاريخ النهاية راح",IF(D187="","تمام، بس بدون تكلفة (ما نقدر نحسب ربحك)",IF(N(J187)&lt;0,"تحت التكلفة، وانت قاصد",IF(K187&lt;$B$7,"تمام، بس هامشك أقل من حدّك","جاهز")))))))))))))))</f>
        <v/>
      </c>
      <c r="O187" s="19" t="b">
        <f>AND(N187&lt;&gt;"",ISNA(MATCH(N187,{"رقم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8">
      <c r="A188" s="13"/>
      <c r="B188" s="14"/>
      <c r="C188" s="15"/>
      <c r="D188" s="15"/>
      <c r="E188" s="15"/>
      <c r="F188" s="16"/>
      <c r="G188" s="15"/>
      <c r="H188" s="17" t="str">
        <f>IF(OR(C188="",AND(F188="",G188="")),"",IF(G188&lt;&gt;"",ROUND(G188,2),IF($B$8="ريال كامل",ROUNDDOWN(C188*(1-IF(F188&gt;1,F188/100,F188)),0),IF($B$8="ينتهي بـ ٩",ROUND((C188*(1-IF(F188&gt;1,F188/100,F188))+1)/10,0)*10-1,ROUND(C188*(1-IF(F188&gt;1,F188/100,F188)),2)))))</f>
        <v/>
      </c>
      <c r="I188" s="17" t="str">
        <f>IF(OR(C188="",D188=""),"",ROUND(C188/IF($B$5="نعم",1+$B$6,1)-D188-N(E188),2))</f>
        <v/>
      </c>
      <c r="J188" s="17" t="str">
        <f>IF(OR(H188="",D188=""),"",ROUND(H188/IF($B$5="نعم",1+$B$6,1)-D188-N(E188),2))</f>
        <v/>
      </c>
      <c r="K188" s="18" t="str">
        <f>IF(OR(J188="",N(H188)&lt;=0),"",J188/(H188/IF($B$5="نعم",1+$B$6,1)))</f>
        <v/>
      </c>
      <c r="L188" s="18" t="str">
        <f>IF(OR(I188="",J188="",N(I188)&lt;=0),"",1-J188/I188)</f>
        <v/>
      </c>
      <c r="M188" s="14"/>
      <c r="N188" s="19" t="str">
        <f>IF(AND(A188="",C188=""),"",IF(A188="","رقم المنتج ناقص",IF(AND($B$9="سلة",ISERROR(VALUE(A188))),"رقم المنتج: أرقام إنجليزية بس",IF(COUNTIF($A$11:$A$1010,A188)&gt;1,"رقم المنتج مكرر",IF(C188="","السعر الحالي ناقص",IF(H188="","حط نسبة خصم أو سعر عرض",IF(H188&lt;=0,"سعر العرض لازم يكون أكبر من صفر",IF(H188&gt;=C188,"سعر العرض = السعر أو أعلى",IF(AND(J188&lt;&gt;"",N(J188)&lt;0,M188&lt;&gt;"نعم"),"تحت التكلفة",IF($B$4="","حط نهاية العرض فوق",IF(AND($B$2&lt;&gt;"",$B$4&lt;$B$2),"النهاية قبل البداية",IF($B$4&lt;TODAY(),"تاريخ النهاية راح",IF(D188="","تمام، بس بدون تكلفة (ما نقدر نحسب ربحك)",IF(N(J188)&lt;0,"تحت التكلفة، وانت قاصد",IF(K188&lt;$B$7,"تمام، بس هامشك أقل من حدّك","جاهز")))))))))))))))</f>
        <v/>
      </c>
      <c r="O188" s="19" t="b">
        <f>AND(N188&lt;&gt;"",ISNA(MATCH(N188,{"رقم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89">
      <c r="A189" s="13"/>
      <c r="B189" s="14"/>
      <c r="C189" s="15"/>
      <c r="D189" s="15"/>
      <c r="E189" s="15"/>
      <c r="F189" s="16"/>
      <c r="G189" s="15"/>
      <c r="H189" s="17" t="str">
        <f>IF(OR(C189="",AND(F189="",G189="")),"",IF(G189&lt;&gt;"",ROUND(G189,2),IF($B$8="ريال كامل",ROUNDDOWN(C189*(1-IF(F189&gt;1,F189/100,F189)),0),IF($B$8="ينتهي بـ ٩",ROUND((C189*(1-IF(F189&gt;1,F189/100,F189))+1)/10,0)*10-1,ROUND(C189*(1-IF(F189&gt;1,F189/100,F189)),2)))))</f>
        <v/>
      </c>
      <c r="I189" s="17" t="str">
        <f>IF(OR(C189="",D189=""),"",ROUND(C189/IF($B$5="نعم",1+$B$6,1)-D189-N(E189),2))</f>
        <v/>
      </c>
      <c r="J189" s="17" t="str">
        <f>IF(OR(H189="",D189=""),"",ROUND(H189/IF($B$5="نعم",1+$B$6,1)-D189-N(E189),2))</f>
        <v/>
      </c>
      <c r="K189" s="18" t="str">
        <f>IF(OR(J189="",N(H189)&lt;=0),"",J189/(H189/IF($B$5="نعم",1+$B$6,1)))</f>
        <v/>
      </c>
      <c r="L189" s="18" t="str">
        <f>IF(OR(I189="",J189="",N(I189)&lt;=0),"",1-J189/I189)</f>
        <v/>
      </c>
      <c r="M189" s="14"/>
      <c r="N189" s="19" t="str">
        <f>IF(AND(A189="",C189=""),"",IF(A189="","رقم المنتج ناقص",IF(AND($B$9="سلة",ISERROR(VALUE(A189))),"رقم المنتج: أرقام إنجليزية بس",IF(COUNTIF($A$11:$A$1010,A189)&gt;1,"رقم المنتج مكرر",IF(C189="","السعر الحالي ناقص",IF(H189="","حط نسبة خصم أو سعر عرض",IF(H189&lt;=0,"سعر العرض لازم يكون أكبر من صفر",IF(H189&gt;=C189,"سعر العرض = السعر أو أعلى",IF(AND(J189&lt;&gt;"",N(J189)&lt;0,M189&lt;&gt;"نعم"),"تحت التكلفة",IF($B$4="","حط نهاية العرض فوق",IF(AND($B$2&lt;&gt;"",$B$4&lt;$B$2),"النهاية قبل البداية",IF($B$4&lt;TODAY(),"تاريخ النهاية راح",IF(D189="","تمام، بس بدون تكلفة (ما نقدر نحسب ربحك)",IF(N(J189)&lt;0,"تحت التكلفة، وانت قاصد",IF(K189&lt;$B$7,"تمام، بس هامشك أقل من حدّك","جاهز")))))))))))))))</f>
        <v/>
      </c>
      <c r="O189" s="19" t="b">
        <f>AND(N189&lt;&gt;"",ISNA(MATCH(N189,{"رقم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0">
      <c r="A190" s="13"/>
      <c r="B190" s="14"/>
      <c r="C190" s="15"/>
      <c r="D190" s="15"/>
      <c r="E190" s="15"/>
      <c r="F190" s="16"/>
      <c r="G190" s="15"/>
      <c r="H190" s="17" t="str">
        <f>IF(OR(C190="",AND(F190="",G190="")),"",IF(G190&lt;&gt;"",ROUND(G190,2),IF($B$8="ريال كامل",ROUNDDOWN(C190*(1-IF(F190&gt;1,F190/100,F190)),0),IF($B$8="ينتهي بـ ٩",ROUND((C190*(1-IF(F190&gt;1,F190/100,F190))+1)/10,0)*10-1,ROUND(C190*(1-IF(F190&gt;1,F190/100,F190)),2)))))</f>
        <v/>
      </c>
      <c r="I190" s="17" t="str">
        <f>IF(OR(C190="",D190=""),"",ROUND(C190/IF($B$5="نعم",1+$B$6,1)-D190-N(E190),2))</f>
        <v/>
      </c>
      <c r="J190" s="17" t="str">
        <f>IF(OR(H190="",D190=""),"",ROUND(H190/IF($B$5="نعم",1+$B$6,1)-D190-N(E190),2))</f>
        <v/>
      </c>
      <c r="K190" s="18" t="str">
        <f>IF(OR(J190="",N(H190)&lt;=0),"",J190/(H190/IF($B$5="نعم",1+$B$6,1)))</f>
        <v/>
      </c>
      <c r="L190" s="18" t="str">
        <f>IF(OR(I190="",J190="",N(I190)&lt;=0),"",1-J190/I190)</f>
        <v/>
      </c>
      <c r="M190" s="14"/>
      <c r="N190" s="19" t="str">
        <f>IF(AND(A190="",C190=""),"",IF(A190="","رقم المنتج ناقص",IF(AND($B$9="سلة",ISERROR(VALUE(A190))),"رقم المنتج: أرقام إنجليزية بس",IF(COUNTIF($A$11:$A$1010,A190)&gt;1,"رقم المنتج مكرر",IF(C190="","السعر الحالي ناقص",IF(H190="","حط نسبة خصم أو سعر عرض",IF(H190&lt;=0,"سعر العرض لازم يكون أكبر من صفر",IF(H190&gt;=C190,"سعر العرض = السعر أو أعلى",IF(AND(J190&lt;&gt;"",N(J190)&lt;0,M190&lt;&gt;"نعم"),"تحت التكلفة",IF($B$4="","حط نهاية العرض فوق",IF(AND($B$2&lt;&gt;"",$B$4&lt;$B$2),"النهاية قبل البداية",IF($B$4&lt;TODAY(),"تاريخ النهاية راح",IF(D190="","تمام، بس بدون تكلفة (ما نقدر نحسب ربحك)",IF(N(J190)&lt;0,"تحت التكلفة، وانت قاصد",IF(K190&lt;$B$7,"تمام، بس هامشك أقل من حدّك","جاهز")))))))))))))))</f>
        <v/>
      </c>
      <c r="O190" s="19" t="b">
        <f>AND(N190&lt;&gt;"",ISNA(MATCH(N190,{"رقم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1">
      <c r="A191" s="13"/>
      <c r="B191" s="14"/>
      <c r="C191" s="15"/>
      <c r="D191" s="15"/>
      <c r="E191" s="15"/>
      <c r="F191" s="16"/>
      <c r="G191" s="15"/>
      <c r="H191" s="17" t="str">
        <f>IF(OR(C191="",AND(F191="",G191="")),"",IF(G191&lt;&gt;"",ROUND(G191,2),IF($B$8="ريال كامل",ROUNDDOWN(C191*(1-IF(F191&gt;1,F191/100,F191)),0),IF($B$8="ينتهي بـ ٩",ROUND((C191*(1-IF(F191&gt;1,F191/100,F191))+1)/10,0)*10-1,ROUND(C191*(1-IF(F191&gt;1,F191/100,F191)),2)))))</f>
        <v/>
      </c>
      <c r="I191" s="17" t="str">
        <f>IF(OR(C191="",D191=""),"",ROUND(C191/IF($B$5="نعم",1+$B$6,1)-D191-N(E191),2))</f>
        <v/>
      </c>
      <c r="J191" s="17" t="str">
        <f>IF(OR(H191="",D191=""),"",ROUND(H191/IF($B$5="نعم",1+$B$6,1)-D191-N(E191),2))</f>
        <v/>
      </c>
      <c r="K191" s="18" t="str">
        <f>IF(OR(J191="",N(H191)&lt;=0),"",J191/(H191/IF($B$5="نعم",1+$B$6,1)))</f>
        <v/>
      </c>
      <c r="L191" s="18" t="str">
        <f>IF(OR(I191="",J191="",N(I191)&lt;=0),"",1-J191/I191)</f>
        <v/>
      </c>
      <c r="M191" s="14"/>
      <c r="N191" s="19" t="str">
        <f>IF(AND(A191="",C191=""),"",IF(A191="","رقم المنتج ناقص",IF(AND($B$9="سلة",ISERROR(VALUE(A191))),"رقم المنتج: أرقام إنجليزية بس",IF(COUNTIF($A$11:$A$1010,A191)&gt;1,"رقم المنتج مكرر",IF(C191="","السعر الحالي ناقص",IF(H191="","حط نسبة خصم أو سعر عرض",IF(H191&lt;=0,"سعر العرض لازم يكون أكبر من صفر",IF(H191&gt;=C191,"سعر العرض = السعر أو أعلى",IF(AND(J191&lt;&gt;"",N(J191)&lt;0,M191&lt;&gt;"نعم"),"تحت التكلفة",IF($B$4="","حط نهاية العرض فوق",IF(AND($B$2&lt;&gt;"",$B$4&lt;$B$2),"النهاية قبل البداية",IF($B$4&lt;TODAY(),"تاريخ النهاية راح",IF(D191="","تمام، بس بدون تكلفة (ما نقدر نحسب ربحك)",IF(N(J191)&lt;0,"تحت التكلفة، وانت قاصد",IF(K191&lt;$B$7,"تمام، بس هامشك أقل من حدّك","جاهز")))))))))))))))</f>
        <v/>
      </c>
      <c r="O191" s="19" t="b">
        <f>AND(N191&lt;&gt;"",ISNA(MATCH(N191,{"رقم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2">
      <c r="A192" s="13"/>
      <c r="B192" s="14"/>
      <c r="C192" s="15"/>
      <c r="D192" s="15"/>
      <c r="E192" s="15"/>
      <c r="F192" s="16"/>
      <c r="G192" s="15"/>
      <c r="H192" s="17" t="str">
        <f>IF(OR(C192="",AND(F192="",G192="")),"",IF(G192&lt;&gt;"",ROUND(G192,2),IF($B$8="ريال كامل",ROUNDDOWN(C192*(1-IF(F192&gt;1,F192/100,F192)),0),IF($B$8="ينتهي بـ ٩",ROUND((C192*(1-IF(F192&gt;1,F192/100,F192))+1)/10,0)*10-1,ROUND(C192*(1-IF(F192&gt;1,F192/100,F192)),2)))))</f>
        <v/>
      </c>
      <c r="I192" s="17" t="str">
        <f>IF(OR(C192="",D192=""),"",ROUND(C192/IF($B$5="نعم",1+$B$6,1)-D192-N(E192),2))</f>
        <v/>
      </c>
      <c r="J192" s="17" t="str">
        <f>IF(OR(H192="",D192=""),"",ROUND(H192/IF($B$5="نعم",1+$B$6,1)-D192-N(E192),2))</f>
        <v/>
      </c>
      <c r="K192" s="18" t="str">
        <f>IF(OR(J192="",N(H192)&lt;=0),"",J192/(H192/IF($B$5="نعم",1+$B$6,1)))</f>
        <v/>
      </c>
      <c r="L192" s="18" t="str">
        <f>IF(OR(I192="",J192="",N(I192)&lt;=0),"",1-J192/I192)</f>
        <v/>
      </c>
      <c r="M192" s="14"/>
      <c r="N192" s="19" t="str">
        <f>IF(AND(A192="",C192=""),"",IF(A192="","رقم المنتج ناقص",IF(AND($B$9="سلة",ISERROR(VALUE(A192))),"رقم المنتج: أرقام إنجليزية بس",IF(COUNTIF($A$11:$A$1010,A192)&gt;1,"رقم المنتج مكرر",IF(C192="","السعر الحالي ناقص",IF(H192="","حط نسبة خصم أو سعر عرض",IF(H192&lt;=0,"سعر العرض لازم يكون أكبر من صفر",IF(H192&gt;=C192,"سعر العرض = السعر أو أعلى",IF(AND(J192&lt;&gt;"",N(J192)&lt;0,M192&lt;&gt;"نعم"),"تحت التكلفة",IF($B$4="","حط نهاية العرض فوق",IF(AND($B$2&lt;&gt;"",$B$4&lt;$B$2),"النهاية قبل البداية",IF($B$4&lt;TODAY(),"تاريخ النهاية راح",IF(D192="","تمام، بس بدون تكلفة (ما نقدر نحسب ربحك)",IF(N(J192)&lt;0,"تحت التكلفة، وانت قاصد",IF(K192&lt;$B$7,"تمام، بس هامشك أقل من حدّك","جاهز")))))))))))))))</f>
        <v/>
      </c>
      <c r="O192" s="19" t="b">
        <f>AND(N192&lt;&gt;"",ISNA(MATCH(N192,{"رقم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3">
      <c r="A193" s="13"/>
      <c r="B193" s="14"/>
      <c r="C193" s="15"/>
      <c r="D193" s="15"/>
      <c r="E193" s="15"/>
      <c r="F193" s="16"/>
      <c r="G193" s="15"/>
      <c r="H193" s="17" t="str">
        <f>IF(OR(C193="",AND(F193="",G193="")),"",IF(G193&lt;&gt;"",ROUND(G193,2),IF($B$8="ريال كامل",ROUNDDOWN(C193*(1-IF(F193&gt;1,F193/100,F193)),0),IF($B$8="ينتهي بـ ٩",ROUND((C193*(1-IF(F193&gt;1,F193/100,F193))+1)/10,0)*10-1,ROUND(C193*(1-IF(F193&gt;1,F193/100,F193)),2)))))</f>
        <v/>
      </c>
      <c r="I193" s="17" t="str">
        <f>IF(OR(C193="",D193=""),"",ROUND(C193/IF($B$5="نعم",1+$B$6,1)-D193-N(E193),2))</f>
        <v/>
      </c>
      <c r="J193" s="17" t="str">
        <f>IF(OR(H193="",D193=""),"",ROUND(H193/IF($B$5="نعم",1+$B$6,1)-D193-N(E193),2))</f>
        <v/>
      </c>
      <c r="K193" s="18" t="str">
        <f>IF(OR(J193="",N(H193)&lt;=0),"",J193/(H193/IF($B$5="نعم",1+$B$6,1)))</f>
        <v/>
      </c>
      <c r="L193" s="18" t="str">
        <f>IF(OR(I193="",J193="",N(I193)&lt;=0),"",1-J193/I193)</f>
        <v/>
      </c>
      <c r="M193" s="14"/>
      <c r="N193" s="19" t="str">
        <f>IF(AND(A193="",C193=""),"",IF(A193="","رقم المنتج ناقص",IF(AND($B$9="سلة",ISERROR(VALUE(A193))),"رقم المنتج: أرقام إنجليزية بس",IF(COUNTIF($A$11:$A$1010,A193)&gt;1,"رقم المنتج مكرر",IF(C193="","السعر الحالي ناقص",IF(H193="","حط نسبة خصم أو سعر عرض",IF(H193&lt;=0,"سعر العرض لازم يكون أكبر من صفر",IF(H193&gt;=C193,"سعر العرض = السعر أو أعلى",IF(AND(J193&lt;&gt;"",N(J193)&lt;0,M193&lt;&gt;"نعم"),"تحت التكلفة",IF($B$4="","حط نهاية العرض فوق",IF(AND($B$2&lt;&gt;"",$B$4&lt;$B$2),"النهاية قبل البداية",IF($B$4&lt;TODAY(),"تاريخ النهاية راح",IF(D193="","تمام، بس بدون تكلفة (ما نقدر نحسب ربحك)",IF(N(J193)&lt;0,"تحت التكلفة، وانت قاصد",IF(K193&lt;$B$7,"تمام، بس هامشك أقل من حدّك","جاهز")))))))))))))))</f>
        <v/>
      </c>
      <c r="O193" s="19" t="b">
        <f>AND(N193&lt;&gt;"",ISNA(MATCH(N193,{"رقم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4">
      <c r="A194" s="13"/>
      <c r="B194" s="14"/>
      <c r="C194" s="15"/>
      <c r="D194" s="15"/>
      <c r="E194" s="15"/>
      <c r="F194" s="16"/>
      <c r="G194" s="15"/>
      <c r="H194" s="17" t="str">
        <f>IF(OR(C194="",AND(F194="",G194="")),"",IF(G194&lt;&gt;"",ROUND(G194,2),IF($B$8="ريال كامل",ROUNDDOWN(C194*(1-IF(F194&gt;1,F194/100,F194)),0),IF($B$8="ينتهي بـ ٩",ROUND((C194*(1-IF(F194&gt;1,F194/100,F194))+1)/10,0)*10-1,ROUND(C194*(1-IF(F194&gt;1,F194/100,F194)),2)))))</f>
        <v/>
      </c>
      <c r="I194" s="17" t="str">
        <f>IF(OR(C194="",D194=""),"",ROUND(C194/IF($B$5="نعم",1+$B$6,1)-D194-N(E194),2))</f>
        <v/>
      </c>
      <c r="J194" s="17" t="str">
        <f>IF(OR(H194="",D194=""),"",ROUND(H194/IF($B$5="نعم",1+$B$6,1)-D194-N(E194),2))</f>
        <v/>
      </c>
      <c r="K194" s="18" t="str">
        <f>IF(OR(J194="",N(H194)&lt;=0),"",J194/(H194/IF($B$5="نعم",1+$B$6,1)))</f>
        <v/>
      </c>
      <c r="L194" s="18" t="str">
        <f>IF(OR(I194="",J194="",N(I194)&lt;=0),"",1-J194/I194)</f>
        <v/>
      </c>
      <c r="M194" s="14"/>
      <c r="N194" s="19" t="str">
        <f>IF(AND(A194="",C194=""),"",IF(A194="","رقم المنتج ناقص",IF(AND($B$9="سلة",ISERROR(VALUE(A194))),"رقم المنتج: أرقام إنجليزية بس",IF(COUNTIF($A$11:$A$1010,A194)&gt;1,"رقم المنتج مكرر",IF(C194="","السعر الحالي ناقص",IF(H194="","حط نسبة خصم أو سعر عرض",IF(H194&lt;=0,"سعر العرض لازم يكون أكبر من صفر",IF(H194&gt;=C194,"سعر العرض = السعر أو أعلى",IF(AND(J194&lt;&gt;"",N(J194)&lt;0,M194&lt;&gt;"نعم"),"تحت التكلفة",IF($B$4="","حط نهاية العرض فوق",IF(AND($B$2&lt;&gt;"",$B$4&lt;$B$2),"النهاية قبل البداية",IF($B$4&lt;TODAY(),"تاريخ النهاية راح",IF(D194="","تمام، بس بدون تكلفة (ما نقدر نحسب ربحك)",IF(N(J194)&lt;0,"تحت التكلفة، وانت قاصد",IF(K194&lt;$B$7,"تمام، بس هامشك أقل من حدّك","جاهز")))))))))))))))</f>
        <v/>
      </c>
      <c r="O194" s="19" t="b">
        <f>AND(N194&lt;&gt;"",ISNA(MATCH(N194,{"رقم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5">
      <c r="A195" s="13"/>
      <c r="B195" s="14"/>
      <c r="C195" s="15"/>
      <c r="D195" s="15"/>
      <c r="E195" s="15"/>
      <c r="F195" s="16"/>
      <c r="G195" s="15"/>
      <c r="H195" s="17" t="str">
        <f>IF(OR(C195="",AND(F195="",G195="")),"",IF(G195&lt;&gt;"",ROUND(G195,2),IF($B$8="ريال كامل",ROUNDDOWN(C195*(1-IF(F195&gt;1,F195/100,F195)),0),IF($B$8="ينتهي بـ ٩",ROUND((C195*(1-IF(F195&gt;1,F195/100,F195))+1)/10,0)*10-1,ROUND(C195*(1-IF(F195&gt;1,F195/100,F195)),2)))))</f>
        <v/>
      </c>
      <c r="I195" s="17" t="str">
        <f>IF(OR(C195="",D195=""),"",ROUND(C195/IF($B$5="نعم",1+$B$6,1)-D195-N(E195),2))</f>
        <v/>
      </c>
      <c r="J195" s="17" t="str">
        <f>IF(OR(H195="",D195=""),"",ROUND(H195/IF($B$5="نعم",1+$B$6,1)-D195-N(E195),2))</f>
        <v/>
      </c>
      <c r="K195" s="18" t="str">
        <f>IF(OR(J195="",N(H195)&lt;=0),"",J195/(H195/IF($B$5="نعم",1+$B$6,1)))</f>
        <v/>
      </c>
      <c r="L195" s="18" t="str">
        <f>IF(OR(I195="",J195="",N(I195)&lt;=0),"",1-J195/I195)</f>
        <v/>
      </c>
      <c r="M195" s="14"/>
      <c r="N195" s="19" t="str">
        <f>IF(AND(A195="",C195=""),"",IF(A195="","رقم المنتج ناقص",IF(AND($B$9="سلة",ISERROR(VALUE(A195))),"رقم المنتج: أرقام إنجليزية بس",IF(COUNTIF($A$11:$A$1010,A195)&gt;1,"رقم المنتج مكرر",IF(C195="","السعر الحالي ناقص",IF(H195="","حط نسبة خصم أو سعر عرض",IF(H195&lt;=0,"سعر العرض لازم يكون أكبر من صفر",IF(H195&gt;=C195,"سعر العرض = السعر أو أعلى",IF(AND(J195&lt;&gt;"",N(J195)&lt;0,M195&lt;&gt;"نعم"),"تحت التكلفة",IF($B$4="","حط نهاية العرض فوق",IF(AND($B$2&lt;&gt;"",$B$4&lt;$B$2),"النهاية قبل البداية",IF($B$4&lt;TODAY(),"تاريخ النهاية راح",IF(D195="","تمام، بس بدون تكلفة (ما نقدر نحسب ربحك)",IF(N(J195)&lt;0,"تحت التكلفة، وانت قاصد",IF(K195&lt;$B$7,"تمام، بس هامشك أقل من حدّك","جاهز")))))))))))))))</f>
        <v/>
      </c>
      <c r="O195" s="19" t="b">
        <f>AND(N195&lt;&gt;"",ISNA(MATCH(N195,{"رقم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6">
      <c r="A196" s="13"/>
      <c r="B196" s="14"/>
      <c r="C196" s="15"/>
      <c r="D196" s="15"/>
      <c r="E196" s="15"/>
      <c r="F196" s="16"/>
      <c r="G196" s="15"/>
      <c r="H196" s="17" t="str">
        <f>IF(OR(C196="",AND(F196="",G196="")),"",IF(G196&lt;&gt;"",ROUND(G196,2),IF($B$8="ريال كامل",ROUNDDOWN(C196*(1-IF(F196&gt;1,F196/100,F196)),0),IF($B$8="ينتهي بـ ٩",ROUND((C196*(1-IF(F196&gt;1,F196/100,F196))+1)/10,0)*10-1,ROUND(C196*(1-IF(F196&gt;1,F196/100,F196)),2)))))</f>
        <v/>
      </c>
      <c r="I196" s="17" t="str">
        <f>IF(OR(C196="",D196=""),"",ROUND(C196/IF($B$5="نعم",1+$B$6,1)-D196-N(E196),2))</f>
        <v/>
      </c>
      <c r="J196" s="17" t="str">
        <f>IF(OR(H196="",D196=""),"",ROUND(H196/IF($B$5="نعم",1+$B$6,1)-D196-N(E196),2))</f>
        <v/>
      </c>
      <c r="K196" s="18" t="str">
        <f>IF(OR(J196="",N(H196)&lt;=0),"",J196/(H196/IF($B$5="نعم",1+$B$6,1)))</f>
        <v/>
      </c>
      <c r="L196" s="18" t="str">
        <f>IF(OR(I196="",J196="",N(I196)&lt;=0),"",1-J196/I196)</f>
        <v/>
      </c>
      <c r="M196" s="14"/>
      <c r="N196" s="19" t="str">
        <f>IF(AND(A196="",C196=""),"",IF(A196="","رقم المنتج ناقص",IF(AND($B$9="سلة",ISERROR(VALUE(A196))),"رقم المنتج: أرقام إنجليزية بس",IF(COUNTIF($A$11:$A$1010,A196)&gt;1,"رقم المنتج مكرر",IF(C196="","السعر الحالي ناقص",IF(H196="","حط نسبة خصم أو سعر عرض",IF(H196&lt;=0,"سعر العرض لازم يكون أكبر من صفر",IF(H196&gt;=C196,"سعر العرض = السعر أو أعلى",IF(AND(J196&lt;&gt;"",N(J196)&lt;0,M196&lt;&gt;"نعم"),"تحت التكلفة",IF($B$4="","حط نهاية العرض فوق",IF(AND($B$2&lt;&gt;"",$B$4&lt;$B$2),"النهاية قبل البداية",IF($B$4&lt;TODAY(),"تاريخ النهاية راح",IF(D196="","تمام، بس بدون تكلفة (ما نقدر نحسب ربحك)",IF(N(J196)&lt;0,"تحت التكلفة، وانت قاصد",IF(K196&lt;$B$7,"تمام، بس هامشك أقل من حدّك","جاهز")))))))))))))))</f>
        <v/>
      </c>
      <c r="O196" s="19" t="b">
        <f>AND(N196&lt;&gt;"",ISNA(MATCH(N196,{"رقم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7">
      <c r="A197" s="13"/>
      <c r="B197" s="14"/>
      <c r="C197" s="15"/>
      <c r="D197" s="15"/>
      <c r="E197" s="15"/>
      <c r="F197" s="16"/>
      <c r="G197" s="15"/>
      <c r="H197" s="17" t="str">
        <f>IF(OR(C197="",AND(F197="",G197="")),"",IF(G197&lt;&gt;"",ROUND(G197,2),IF($B$8="ريال كامل",ROUNDDOWN(C197*(1-IF(F197&gt;1,F197/100,F197)),0),IF($B$8="ينتهي بـ ٩",ROUND((C197*(1-IF(F197&gt;1,F197/100,F197))+1)/10,0)*10-1,ROUND(C197*(1-IF(F197&gt;1,F197/100,F197)),2)))))</f>
        <v/>
      </c>
      <c r="I197" s="17" t="str">
        <f>IF(OR(C197="",D197=""),"",ROUND(C197/IF($B$5="نعم",1+$B$6,1)-D197-N(E197),2))</f>
        <v/>
      </c>
      <c r="J197" s="17" t="str">
        <f>IF(OR(H197="",D197=""),"",ROUND(H197/IF($B$5="نعم",1+$B$6,1)-D197-N(E197),2))</f>
        <v/>
      </c>
      <c r="K197" s="18" t="str">
        <f>IF(OR(J197="",N(H197)&lt;=0),"",J197/(H197/IF($B$5="نعم",1+$B$6,1)))</f>
        <v/>
      </c>
      <c r="L197" s="18" t="str">
        <f>IF(OR(I197="",J197="",N(I197)&lt;=0),"",1-J197/I197)</f>
        <v/>
      </c>
      <c r="M197" s="14"/>
      <c r="N197" s="19" t="str">
        <f>IF(AND(A197="",C197=""),"",IF(A197="","رقم المنتج ناقص",IF(AND($B$9="سلة",ISERROR(VALUE(A197))),"رقم المنتج: أرقام إنجليزية بس",IF(COUNTIF($A$11:$A$1010,A197)&gt;1,"رقم المنتج مكرر",IF(C197="","السعر الحالي ناقص",IF(H197="","حط نسبة خصم أو سعر عرض",IF(H197&lt;=0,"سعر العرض لازم يكون أكبر من صفر",IF(H197&gt;=C197,"سعر العرض = السعر أو أعلى",IF(AND(J197&lt;&gt;"",N(J197)&lt;0,M197&lt;&gt;"نعم"),"تحت التكلفة",IF($B$4="","حط نهاية العرض فوق",IF(AND($B$2&lt;&gt;"",$B$4&lt;$B$2),"النهاية قبل البداية",IF($B$4&lt;TODAY(),"تاريخ النهاية راح",IF(D197="","تمام، بس بدون تكلفة (ما نقدر نحسب ربحك)",IF(N(J197)&lt;0,"تحت التكلفة، وانت قاصد",IF(K197&lt;$B$7,"تمام، بس هامشك أقل من حدّك","جاهز")))))))))))))))</f>
        <v/>
      </c>
      <c r="O197" s="19" t="b">
        <f>AND(N197&lt;&gt;"",ISNA(MATCH(N197,{"رقم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8">
      <c r="A198" s="13"/>
      <c r="B198" s="14"/>
      <c r="C198" s="15"/>
      <c r="D198" s="15"/>
      <c r="E198" s="15"/>
      <c r="F198" s="16"/>
      <c r="G198" s="15"/>
      <c r="H198" s="17" t="str">
        <f>IF(OR(C198="",AND(F198="",G198="")),"",IF(G198&lt;&gt;"",ROUND(G198,2),IF($B$8="ريال كامل",ROUNDDOWN(C198*(1-IF(F198&gt;1,F198/100,F198)),0),IF($B$8="ينتهي بـ ٩",ROUND((C198*(1-IF(F198&gt;1,F198/100,F198))+1)/10,0)*10-1,ROUND(C198*(1-IF(F198&gt;1,F198/100,F198)),2)))))</f>
        <v/>
      </c>
      <c r="I198" s="17" t="str">
        <f>IF(OR(C198="",D198=""),"",ROUND(C198/IF($B$5="نعم",1+$B$6,1)-D198-N(E198),2))</f>
        <v/>
      </c>
      <c r="J198" s="17" t="str">
        <f>IF(OR(H198="",D198=""),"",ROUND(H198/IF($B$5="نعم",1+$B$6,1)-D198-N(E198),2))</f>
        <v/>
      </c>
      <c r="K198" s="18" t="str">
        <f>IF(OR(J198="",N(H198)&lt;=0),"",J198/(H198/IF($B$5="نعم",1+$B$6,1)))</f>
        <v/>
      </c>
      <c r="L198" s="18" t="str">
        <f>IF(OR(I198="",J198="",N(I198)&lt;=0),"",1-J198/I198)</f>
        <v/>
      </c>
      <c r="M198" s="14"/>
      <c r="N198" s="19" t="str">
        <f>IF(AND(A198="",C198=""),"",IF(A198="","رقم المنتج ناقص",IF(AND($B$9="سلة",ISERROR(VALUE(A198))),"رقم المنتج: أرقام إنجليزية بس",IF(COUNTIF($A$11:$A$1010,A198)&gt;1,"رقم المنتج مكرر",IF(C198="","السعر الحالي ناقص",IF(H198="","حط نسبة خصم أو سعر عرض",IF(H198&lt;=0,"سعر العرض لازم يكون أكبر من صفر",IF(H198&gt;=C198,"سعر العرض = السعر أو أعلى",IF(AND(J198&lt;&gt;"",N(J198)&lt;0,M198&lt;&gt;"نعم"),"تحت التكلفة",IF($B$4="","حط نهاية العرض فوق",IF(AND($B$2&lt;&gt;"",$B$4&lt;$B$2),"النهاية قبل البداية",IF($B$4&lt;TODAY(),"تاريخ النهاية راح",IF(D198="","تمام، بس بدون تكلفة (ما نقدر نحسب ربحك)",IF(N(J198)&lt;0,"تحت التكلفة، وانت قاصد",IF(K198&lt;$B$7,"تمام، بس هامشك أقل من حدّك","جاهز")))))))))))))))</f>
        <v/>
      </c>
      <c r="O198" s="19" t="b">
        <f>AND(N198&lt;&gt;"",ISNA(MATCH(N198,{"رقم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99">
      <c r="A199" s="13"/>
      <c r="B199" s="14"/>
      <c r="C199" s="15"/>
      <c r="D199" s="15"/>
      <c r="E199" s="15"/>
      <c r="F199" s="16"/>
      <c r="G199" s="15"/>
      <c r="H199" s="17" t="str">
        <f>IF(OR(C199="",AND(F199="",G199="")),"",IF(G199&lt;&gt;"",ROUND(G199,2),IF($B$8="ريال كامل",ROUNDDOWN(C199*(1-IF(F199&gt;1,F199/100,F199)),0),IF($B$8="ينتهي بـ ٩",ROUND((C199*(1-IF(F199&gt;1,F199/100,F199))+1)/10,0)*10-1,ROUND(C199*(1-IF(F199&gt;1,F199/100,F199)),2)))))</f>
        <v/>
      </c>
      <c r="I199" s="17" t="str">
        <f>IF(OR(C199="",D199=""),"",ROUND(C199/IF($B$5="نعم",1+$B$6,1)-D199-N(E199),2))</f>
        <v/>
      </c>
      <c r="J199" s="17" t="str">
        <f>IF(OR(H199="",D199=""),"",ROUND(H199/IF($B$5="نعم",1+$B$6,1)-D199-N(E199),2))</f>
        <v/>
      </c>
      <c r="K199" s="18" t="str">
        <f>IF(OR(J199="",N(H199)&lt;=0),"",J199/(H199/IF($B$5="نعم",1+$B$6,1)))</f>
        <v/>
      </c>
      <c r="L199" s="18" t="str">
        <f>IF(OR(I199="",J199="",N(I199)&lt;=0),"",1-J199/I199)</f>
        <v/>
      </c>
      <c r="M199" s="14"/>
      <c r="N199" s="19" t="str">
        <f>IF(AND(A199="",C199=""),"",IF(A199="","رقم المنتج ناقص",IF(AND($B$9="سلة",ISERROR(VALUE(A199))),"رقم المنتج: أرقام إنجليزية بس",IF(COUNTIF($A$11:$A$1010,A199)&gt;1,"رقم المنتج مكرر",IF(C199="","السعر الحالي ناقص",IF(H199="","حط نسبة خصم أو سعر عرض",IF(H199&lt;=0,"سعر العرض لازم يكون أكبر من صفر",IF(H199&gt;=C199,"سعر العرض = السعر أو أعلى",IF(AND(J199&lt;&gt;"",N(J199)&lt;0,M199&lt;&gt;"نعم"),"تحت التكلفة",IF($B$4="","حط نهاية العرض فوق",IF(AND($B$2&lt;&gt;"",$B$4&lt;$B$2),"النهاية قبل البداية",IF($B$4&lt;TODAY(),"تاريخ النهاية راح",IF(D199="","تمام، بس بدون تكلفة (ما نقدر نحسب ربحك)",IF(N(J199)&lt;0,"تحت التكلفة، وانت قاصد",IF(K199&lt;$B$7,"تمام، بس هامشك أقل من حدّك","جاهز")))))))))))))))</f>
        <v/>
      </c>
      <c r="O199" s="19" t="b">
        <f>AND(N199&lt;&gt;"",ISNA(MATCH(N199,{"رقم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0">
      <c r="A200" s="13"/>
      <c r="B200" s="14"/>
      <c r="C200" s="15"/>
      <c r="D200" s="15"/>
      <c r="E200" s="15"/>
      <c r="F200" s="16"/>
      <c r="G200" s="15"/>
      <c r="H200" s="17" t="str">
        <f>IF(OR(C200="",AND(F200="",G200="")),"",IF(G200&lt;&gt;"",ROUND(G200,2),IF($B$8="ريال كامل",ROUNDDOWN(C200*(1-IF(F200&gt;1,F200/100,F200)),0),IF($B$8="ينتهي بـ ٩",ROUND((C200*(1-IF(F200&gt;1,F200/100,F200))+1)/10,0)*10-1,ROUND(C200*(1-IF(F200&gt;1,F200/100,F200)),2)))))</f>
        <v/>
      </c>
      <c r="I200" s="17" t="str">
        <f>IF(OR(C200="",D200=""),"",ROUND(C200/IF($B$5="نعم",1+$B$6,1)-D200-N(E200),2))</f>
        <v/>
      </c>
      <c r="J200" s="17" t="str">
        <f>IF(OR(H200="",D200=""),"",ROUND(H200/IF($B$5="نعم",1+$B$6,1)-D200-N(E200),2))</f>
        <v/>
      </c>
      <c r="K200" s="18" t="str">
        <f>IF(OR(J200="",N(H200)&lt;=0),"",J200/(H200/IF($B$5="نعم",1+$B$6,1)))</f>
        <v/>
      </c>
      <c r="L200" s="18" t="str">
        <f>IF(OR(I200="",J200="",N(I200)&lt;=0),"",1-J200/I200)</f>
        <v/>
      </c>
      <c r="M200" s="14"/>
      <c r="N200" s="19" t="str">
        <f>IF(AND(A200="",C200=""),"",IF(A200="","رقم المنتج ناقص",IF(AND($B$9="سلة",ISERROR(VALUE(A200))),"رقم المنتج: أرقام إنجليزية بس",IF(COUNTIF($A$11:$A$1010,A200)&gt;1,"رقم المنتج مكرر",IF(C200="","السعر الحالي ناقص",IF(H200="","حط نسبة خصم أو سعر عرض",IF(H200&lt;=0,"سعر العرض لازم يكون أكبر من صفر",IF(H200&gt;=C200,"سعر العرض = السعر أو أعلى",IF(AND(J200&lt;&gt;"",N(J200)&lt;0,M200&lt;&gt;"نعم"),"تحت التكلفة",IF($B$4="","حط نهاية العرض فوق",IF(AND($B$2&lt;&gt;"",$B$4&lt;$B$2),"النهاية قبل البداية",IF($B$4&lt;TODAY(),"تاريخ النهاية راح",IF(D200="","تمام، بس بدون تكلفة (ما نقدر نحسب ربحك)",IF(N(J200)&lt;0,"تحت التكلفة، وانت قاصد",IF(K200&lt;$B$7,"تمام، بس هامشك أقل من حدّك","جاهز")))))))))))))))</f>
        <v/>
      </c>
      <c r="O200" s="19" t="b">
        <f>AND(N200&lt;&gt;"",ISNA(MATCH(N200,{"رقم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1">
      <c r="A201" s="13"/>
      <c r="B201" s="14"/>
      <c r="C201" s="15"/>
      <c r="D201" s="15"/>
      <c r="E201" s="15"/>
      <c r="F201" s="16"/>
      <c r="G201" s="15"/>
      <c r="H201" s="17" t="str">
        <f>IF(OR(C201="",AND(F201="",G201="")),"",IF(G201&lt;&gt;"",ROUND(G201,2),IF($B$8="ريال كامل",ROUNDDOWN(C201*(1-IF(F201&gt;1,F201/100,F201)),0),IF($B$8="ينتهي بـ ٩",ROUND((C201*(1-IF(F201&gt;1,F201/100,F201))+1)/10,0)*10-1,ROUND(C201*(1-IF(F201&gt;1,F201/100,F201)),2)))))</f>
        <v/>
      </c>
      <c r="I201" s="17" t="str">
        <f>IF(OR(C201="",D201=""),"",ROUND(C201/IF($B$5="نعم",1+$B$6,1)-D201-N(E201),2))</f>
        <v/>
      </c>
      <c r="J201" s="17" t="str">
        <f>IF(OR(H201="",D201=""),"",ROUND(H201/IF($B$5="نعم",1+$B$6,1)-D201-N(E201),2))</f>
        <v/>
      </c>
      <c r="K201" s="18" t="str">
        <f>IF(OR(J201="",N(H201)&lt;=0),"",J201/(H201/IF($B$5="نعم",1+$B$6,1)))</f>
        <v/>
      </c>
      <c r="L201" s="18" t="str">
        <f>IF(OR(I201="",J201="",N(I201)&lt;=0),"",1-J201/I201)</f>
        <v/>
      </c>
      <c r="M201" s="14"/>
      <c r="N201" s="19" t="str">
        <f>IF(AND(A201="",C201=""),"",IF(A201="","رقم المنتج ناقص",IF(AND($B$9="سلة",ISERROR(VALUE(A201))),"رقم المنتج: أرقام إنجليزية بس",IF(COUNTIF($A$11:$A$1010,A201)&gt;1,"رقم المنتج مكرر",IF(C201="","السعر الحالي ناقص",IF(H201="","حط نسبة خصم أو سعر عرض",IF(H201&lt;=0,"سعر العرض لازم يكون أكبر من صفر",IF(H201&gt;=C201,"سعر العرض = السعر أو أعلى",IF(AND(J201&lt;&gt;"",N(J201)&lt;0,M201&lt;&gt;"نعم"),"تحت التكلفة",IF($B$4="","حط نهاية العرض فوق",IF(AND($B$2&lt;&gt;"",$B$4&lt;$B$2),"النهاية قبل البداية",IF($B$4&lt;TODAY(),"تاريخ النهاية راح",IF(D201="","تمام، بس بدون تكلفة (ما نقدر نحسب ربحك)",IF(N(J201)&lt;0,"تحت التكلفة، وانت قاصد",IF(K201&lt;$B$7,"تمام، بس هامشك أقل من حدّك","جاهز")))))))))))))))</f>
        <v/>
      </c>
      <c r="O201" s="19" t="b">
        <f>AND(N201&lt;&gt;"",ISNA(MATCH(N201,{"رقم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2">
      <c r="A202" s="13"/>
      <c r="B202" s="14"/>
      <c r="C202" s="15"/>
      <c r="D202" s="15"/>
      <c r="E202" s="15"/>
      <c r="F202" s="16"/>
      <c r="G202" s="15"/>
      <c r="H202" s="17" t="str">
        <f>IF(OR(C202="",AND(F202="",G202="")),"",IF(G202&lt;&gt;"",ROUND(G202,2),IF($B$8="ريال كامل",ROUNDDOWN(C202*(1-IF(F202&gt;1,F202/100,F202)),0),IF($B$8="ينتهي بـ ٩",ROUND((C202*(1-IF(F202&gt;1,F202/100,F202))+1)/10,0)*10-1,ROUND(C202*(1-IF(F202&gt;1,F202/100,F202)),2)))))</f>
        <v/>
      </c>
      <c r="I202" s="17" t="str">
        <f>IF(OR(C202="",D202=""),"",ROUND(C202/IF($B$5="نعم",1+$B$6,1)-D202-N(E202),2))</f>
        <v/>
      </c>
      <c r="J202" s="17" t="str">
        <f>IF(OR(H202="",D202=""),"",ROUND(H202/IF($B$5="نعم",1+$B$6,1)-D202-N(E202),2))</f>
        <v/>
      </c>
      <c r="K202" s="18" t="str">
        <f>IF(OR(J202="",N(H202)&lt;=0),"",J202/(H202/IF($B$5="نعم",1+$B$6,1)))</f>
        <v/>
      </c>
      <c r="L202" s="18" t="str">
        <f>IF(OR(I202="",J202="",N(I202)&lt;=0),"",1-J202/I202)</f>
        <v/>
      </c>
      <c r="M202" s="14"/>
      <c r="N202" s="19" t="str">
        <f>IF(AND(A202="",C202=""),"",IF(A202="","رقم المنتج ناقص",IF(AND($B$9="سلة",ISERROR(VALUE(A202))),"رقم المنتج: أرقام إنجليزية بس",IF(COUNTIF($A$11:$A$1010,A202)&gt;1,"رقم المنتج مكرر",IF(C202="","السعر الحالي ناقص",IF(H202="","حط نسبة خصم أو سعر عرض",IF(H202&lt;=0,"سعر العرض لازم يكون أكبر من صفر",IF(H202&gt;=C202,"سعر العرض = السعر أو أعلى",IF(AND(J202&lt;&gt;"",N(J202)&lt;0,M202&lt;&gt;"نعم"),"تحت التكلفة",IF($B$4="","حط نهاية العرض فوق",IF(AND($B$2&lt;&gt;"",$B$4&lt;$B$2),"النهاية قبل البداية",IF($B$4&lt;TODAY(),"تاريخ النهاية راح",IF(D202="","تمام، بس بدون تكلفة (ما نقدر نحسب ربحك)",IF(N(J202)&lt;0,"تحت التكلفة، وانت قاصد",IF(K202&lt;$B$7,"تمام، بس هامشك أقل من حدّك","جاهز")))))))))))))))</f>
        <v/>
      </c>
      <c r="O202" s="19" t="b">
        <f>AND(N202&lt;&gt;"",ISNA(MATCH(N202,{"رقم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3">
      <c r="A203" s="13"/>
      <c r="B203" s="14"/>
      <c r="C203" s="15"/>
      <c r="D203" s="15"/>
      <c r="E203" s="15"/>
      <c r="F203" s="16"/>
      <c r="G203" s="15"/>
      <c r="H203" s="17" t="str">
        <f>IF(OR(C203="",AND(F203="",G203="")),"",IF(G203&lt;&gt;"",ROUND(G203,2),IF($B$8="ريال كامل",ROUNDDOWN(C203*(1-IF(F203&gt;1,F203/100,F203)),0),IF($B$8="ينتهي بـ ٩",ROUND((C203*(1-IF(F203&gt;1,F203/100,F203))+1)/10,0)*10-1,ROUND(C203*(1-IF(F203&gt;1,F203/100,F203)),2)))))</f>
        <v/>
      </c>
      <c r="I203" s="17" t="str">
        <f>IF(OR(C203="",D203=""),"",ROUND(C203/IF($B$5="نعم",1+$B$6,1)-D203-N(E203),2))</f>
        <v/>
      </c>
      <c r="J203" s="17" t="str">
        <f>IF(OR(H203="",D203=""),"",ROUND(H203/IF($B$5="نعم",1+$B$6,1)-D203-N(E203),2))</f>
        <v/>
      </c>
      <c r="K203" s="18" t="str">
        <f>IF(OR(J203="",N(H203)&lt;=0),"",J203/(H203/IF($B$5="نعم",1+$B$6,1)))</f>
        <v/>
      </c>
      <c r="L203" s="18" t="str">
        <f>IF(OR(I203="",J203="",N(I203)&lt;=0),"",1-J203/I203)</f>
        <v/>
      </c>
      <c r="M203" s="14"/>
      <c r="N203" s="19" t="str">
        <f>IF(AND(A203="",C203=""),"",IF(A203="","رقم المنتج ناقص",IF(AND($B$9="سلة",ISERROR(VALUE(A203))),"رقم المنتج: أرقام إنجليزية بس",IF(COUNTIF($A$11:$A$1010,A203)&gt;1,"رقم المنتج مكرر",IF(C203="","السعر الحالي ناقص",IF(H203="","حط نسبة خصم أو سعر عرض",IF(H203&lt;=0,"سعر العرض لازم يكون أكبر من صفر",IF(H203&gt;=C203,"سعر العرض = السعر أو أعلى",IF(AND(J203&lt;&gt;"",N(J203)&lt;0,M203&lt;&gt;"نعم"),"تحت التكلفة",IF($B$4="","حط نهاية العرض فوق",IF(AND($B$2&lt;&gt;"",$B$4&lt;$B$2),"النهاية قبل البداية",IF($B$4&lt;TODAY(),"تاريخ النهاية راح",IF(D203="","تمام، بس بدون تكلفة (ما نقدر نحسب ربحك)",IF(N(J203)&lt;0,"تحت التكلفة، وانت قاصد",IF(K203&lt;$B$7,"تمام، بس هامشك أقل من حدّك","جاهز")))))))))))))))</f>
        <v/>
      </c>
      <c r="O203" s="19" t="b">
        <f>AND(N203&lt;&gt;"",ISNA(MATCH(N203,{"رقم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4">
      <c r="A204" s="13"/>
      <c r="B204" s="14"/>
      <c r="C204" s="15"/>
      <c r="D204" s="15"/>
      <c r="E204" s="15"/>
      <c r="F204" s="16"/>
      <c r="G204" s="15"/>
      <c r="H204" s="17" t="str">
        <f>IF(OR(C204="",AND(F204="",G204="")),"",IF(G204&lt;&gt;"",ROUND(G204,2),IF($B$8="ريال كامل",ROUNDDOWN(C204*(1-IF(F204&gt;1,F204/100,F204)),0),IF($B$8="ينتهي بـ ٩",ROUND((C204*(1-IF(F204&gt;1,F204/100,F204))+1)/10,0)*10-1,ROUND(C204*(1-IF(F204&gt;1,F204/100,F204)),2)))))</f>
        <v/>
      </c>
      <c r="I204" s="17" t="str">
        <f>IF(OR(C204="",D204=""),"",ROUND(C204/IF($B$5="نعم",1+$B$6,1)-D204-N(E204),2))</f>
        <v/>
      </c>
      <c r="J204" s="17" t="str">
        <f>IF(OR(H204="",D204=""),"",ROUND(H204/IF($B$5="نعم",1+$B$6,1)-D204-N(E204),2))</f>
        <v/>
      </c>
      <c r="K204" s="18" t="str">
        <f>IF(OR(J204="",N(H204)&lt;=0),"",J204/(H204/IF($B$5="نعم",1+$B$6,1)))</f>
        <v/>
      </c>
      <c r="L204" s="18" t="str">
        <f>IF(OR(I204="",J204="",N(I204)&lt;=0),"",1-J204/I204)</f>
        <v/>
      </c>
      <c r="M204" s="14"/>
      <c r="N204" s="19" t="str">
        <f>IF(AND(A204="",C204=""),"",IF(A204="","رقم المنتج ناقص",IF(AND($B$9="سلة",ISERROR(VALUE(A204))),"رقم المنتج: أرقام إنجليزية بس",IF(COUNTIF($A$11:$A$1010,A204)&gt;1,"رقم المنتج مكرر",IF(C204="","السعر الحالي ناقص",IF(H204="","حط نسبة خصم أو سعر عرض",IF(H204&lt;=0,"سعر العرض لازم يكون أكبر من صفر",IF(H204&gt;=C204,"سعر العرض = السعر أو أعلى",IF(AND(J204&lt;&gt;"",N(J204)&lt;0,M204&lt;&gt;"نعم"),"تحت التكلفة",IF($B$4="","حط نهاية العرض فوق",IF(AND($B$2&lt;&gt;"",$B$4&lt;$B$2),"النهاية قبل البداية",IF($B$4&lt;TODAY(),"تاريخ النهاية راح",IF(D204="","تمام، بس بدون تكلفة (ما نقدر نحسب ربحك)",IF(N(J204)&lt;0,"تحت التكلفة، وانت قاصد",IF(K204&lt;$B$7,"تمام، بس هامشك أقل من حدّك","جاهز")))))))))))))))</f>
        <v/>
      </c>
      <c r="O204" s="19" t="b">
        <f>AND(N204&lt;&gt;"",ISNA(MATCH(N204,{"رقم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5">
      <c r="A205" s="13"/>
      <c r="B205" s="14"/>
      <c r="C205" s="15"/>
      <c r="D205" s="15"/>
      <c r="E205" s="15"/>
      <c r="F205" s="16"/>
      <c r="G205" s="15"/>
      <c r="H205" s="17" t="str">
        <f>IF(OR(C205="",AND(F205="",G205="")),"",IF(G205&lt;&gt;"",ROUND(G205,2),IF($B$8="ريال كامل",ROUNDDOWN(C205*(1-IF(F205&gt;1,F205/100,F205)),0),IF($B$8="ينتهي بـ ٩",ROUND((C205*(1-IF(F205&gt;1,F205/100,F205))+1)/10,0)*10-1,ROUND(C205*(1-IF(F205&gt;1,F205/100,F205)),2)))))</f>
        <v/>
      </c>
      <c r="I205" s="17" t="str">
        <f>IF(OR(C205="",D205=""),"",ROUND(C205/IF($B$5="نعم",1+$B$6,1)-D205-N(E205),2))</f>
        <v/>
      </c>
      <c r="J205" s="17" t="str">
        <f>IF(OR(H205="",D205=""),"",ROUND(H205/IF($B$5="نعم",1+$B$6,1)-D205-N(E205),2))</f>
        <v/>
      </c>
      <c r="K205" s="18" t="str">
        <f>IF(OR(J205="",N(H205)&lt;=0),"",J205/(H205/IF($B$5="نعم",1+$B$6,1)))</f>
        <v/>
      </c>
      <c r="L205" s="18" t="str">
        <f>IF(OR(I205="",J205="",N(I205)&lt;=0),"",1-J205/I205)</f>
        <v/>
      </c>
      <c r="M205" s="14"/>
      <c r="N205" s="19" t="str">
        <f>IF(AND(A205="",C205=""),"",IF(A205="","رقم المنتج ناقص",IF(AND($B$9="سلة",ISERROR(VALUE(A205))),"رقم المنتج: أرقام إنجليزية بس",IF(COUNTIF($A$11:$A$1010,A205)&gt;1,"رقم المنتج مكرر",IF(C205="","السعر الحالي ناقص",IF(H205="","حط نسبة خصم أو سعر عرض",IF(H205&lt;=0,"سعر العرض لازم يكون أكبر من صفر",IF(H205&gt;=C205,"سعر العرض = السعر أو أعلى",IF(AND(J205&lt;&gt;"",N(J205)&lt;0,M205&lt;&gt;"نعم"),"تحت التكلفة",IF($B$4="","حط نهاية العرض فوق",IF(AND($B$2&lt;&gt;"",$B$4&lt;$B$2),"النهاية قبل البداية",IF($B$4&lt;TODAY(),"تاريخ النهاية راح",IF(D205="","تمام، بس بدون تكلفة (ما نقدر نحسب ربحك)",IF(N(J205)&lt;0,"تحت التكلفة، وانت قاصد",IF(K205&lt;$B$7,"تمام، بس هامشك أقل من حدّك","جاهز")))))))))))))))</f>
        <v/>
      </c>
      <c r="O205" s="19" t="b">
        <f>AND(N205&lt;&gt;"",ISNA(MATCH(N205,{"رقم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6">
      <c r="A206" s="13"/>
      <c r="B206" s="14"/>
      <c r="C206" s="15"/>
      <c r="D206" s="15"/>
      <c r="E206" s="15"/>
      <c r="F206" s="16"/>
      <c r="G206" s="15"/>
      <c r="H206" s="17" t="str">
        <f>IF(OR(C206="",AND(F206="",G206="")),"",IF(G206&lt;&gt;"",ROUND(G206,2),IF($B$8="ريال كامل",ROUNDDOWN(C206*(1-IF(F206&gt;1,F206/100,F206)),0),IF($B$8="ينتهي بـ ٩",ROUND((C206*(1-IF(F206&gt;1,F206/100,F206))+1)/10,0)*10-1,ROUND(C206*(1-IF(F206&gt;1,F206/100,F206)),2)))))</f>
        <v/>
      </c>
      <c r="I206" s="17" t="str">
        <f>IF(OR(C206="",D206=""),"",ROUND(C206/IF($B$5="نعم",1+$B$6,1)-D206-N(E206),2))</f>
        <v/>
      </c>
      <c r="J206" s="17" t="str">
        <f>IF(OR(H206="",D206=""),"",ROUND(H206/IF($B$5="نعم",1+$B$6,1)-D206-N(E206),2))</f>
        <v/>
      </c>
      <c r="K206" s="18" t="str">
        <f>IF(OR(J206="",N(H206)&lt;=0),"",J206/(H206/IF($B$5="نعم",1+$B$6,1)))</f>
        <v/>
      </c>
      <c r="L206" s="18" t="str">
        <f>IF(OR(I206="",J206="",N(I206)&lt;=0),"",1-J206/I206)</f>
        <v/>
      </c>
      <c r="M206" s="14"/>
      <c r="N206" s="19" t="str">
        <f>IF(AND(A206="",C206=""),"",IF(A206="","رقم المنتج ناقص",IF(AND($B$9="سلة",ISERROR(VALUE(A206))),"رقم المنتج: أرقام إنجليزية بس",IF(COUNTIF($A$11:$A$1010,A206)&gt;1,"رقم المنتج مكرر",IF(C206="","السعر الحالي ناقص",IF(H206="","حط نسبة خصم أو سعر عرض",IF(H206&lt;=0,"سعر العرض لازم يكون أكبر من صفر",IF(H206&gt;=C206,"سعر العرض = السعر أو أعلى",IF(AND(J206&lt;&gt;"",N(J206)&lt;0,M206&lt;&gt;"نعم"),"تحت التكلفة",IF($B$4="","حط نهاية العرض فوق",IF(AND($B$2&lt;&gt;"",$B$4&lt;$B$2),"النهاية قبل البداية",IF($B$4&lt;TODAY(),"تاريخ النهاية راح",IF(D206="","تمام، بس بدون تكلفة (ما نقدر نحسب ربحك)",IF(N(J206)&lt;0,"تحت التكلفة، وانت قاصد",IF(K206&lt;$B$7,"تمام، بس هامشك أقل من حدّك","جاهز")))))))))))))))</f>
        <v/>
      </c>
      <c r="O206" s="19" t="b">
        <f>AND(N206&lt;&gt;"",ISNA(MATCH(N206,{"رقم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7">
      <c r="A207" s="13"/>
      <c r="B207" s="14"/>
      <c r="C207" s="15"/>
      <c r="D207" s="15"/>
      <c r="E207" s="15"/>
      <c r="F207" s="16"/>
      <c r="G207" s="15"/>
      <c r="H207" s="17" t="str">
        <f>IF(OR(C207="",AND(F207="",G207="")),"",IF(G207&lt;&gt;"",ROUND(G207,2),IF($B$8="ريال كامل",ROUNDDOWN(C207*(1-IF(F207&gt;1,F207/100,F207)),0),IF($B$8="ينتهي بـ ٩",ROUND((C207*(1-IF(F207&gt;1,F207/100,F207))+1)/10,0)*10-1,ROUND(C207*(1-IF(F207&gt;1,F207/100,F207)),2)))))</f>
        <v/>
      </c>
      <c r="I207" s="17" t="str">
        <f>IF(OR(C207="",D207=""),"",ROUND(C207/IF($B$5="نعم",1+$B$6,1)-D207-N(E207),2))</f>
        <v/>
      </c>
      <c r="J207" s="17" t="str">
        <f>IF(OR(H207="",D207=""),"",ROUND(H207/IF($B$5="نعم",1+$B$6,1)-D207-N(E207),2))</f>
        <v/>
      </c>
      <c r="K207" s="18" t="str">
        <f>IF(OR(J207="",N(H207)&lt;=0),"",J207/(H207/IF($B$5="نعم",1+$B$6,1)))</f>
        <v/>
      </c>
      <c r="L207" s="18" t="str">
        <f>IF(OR(I207="",J207="",N(I207)&lt;=0),"",1-J207/I207)</f>
        <v/>
      </c>
      <c r="M207" s="14"/>
      <c r="N207" s="19" t="str">
        <f>IF(AND(A207="",C207=""),"",IF(A207="","رقم المنتج ناقص",IF(AND($B$9="سلة",ISERROR(VALUE(A207))),"رقم المنتج: أرقام إنجليزية بس",IF(COUNTIF($A$11:$A$1010,A207)&gt;1,"رقم المنتج مكرر",IF(C207="","السعر الحالي ناقص",IF(H207="","حط نسبة خصم أو سعر عرض",IF(H207&lt;=0,"سعر العرض لازم يكون أكبر من صفر",IF(H207&gt;=C207,"سعر العرض = السعر أو أعلى",IF(AND(J207&lt;&gt;"",N(J207)&lt;0,M207&lt;&gt;"نعم"),"تحت التكلفة",IF($B$4="","حط نهاية العرض فوق",IF(AND($B$2&lt;&gt;"",$B$4&lt;$B$2),"النهاية قبل البداية",IF($B$4&lt;TODAY(),"تاريخ النهاية راح",IF(D207="","تمام، بس بدون تكلفة (ما نقدر نحسب ربحك)",IF(N(J207)&lt;0,"تحت التكلفة، وانت قاصد",IF(K207&lt;$B$7,"تمام، بس هامشك أقل من حدّك","جاهز")))))))))))))))</f>
        <v/>
      </c>
      <c r="O207" s="19" t="b">
        <f>AND(N207&lt;&gt;"",ISNA(MATCH(N207,{"رقم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8">
      <c r="A208" s="13"/>
      <c r="B208" s="14"/>
      <c r="C208" s="15"/>
      <c r="D208" s="15"/>
      <c r="E208" s="15"/>
      <c r="F208" s="16"/>
      <c r="G208" s="15"/>
      <c r="H208" s="17" t="str">
        <f>IF(OR(C208="",AND(F208="",G208="")),"",IF(G208&lt;&gt;"",ROUND(G208,2),IF($B$8="ريال كامل",ROUNDDOWN(C208*(1-IF(F208&gt;1,F208/100,F208)),0),IF($B$8="ينتهي بـ ٩",ROUND((C208*(1-IF(F208&gt;1,F208/100,F208))+1)/10,0)*10-1,ROUND(C208*(1-IF(F208&gt;1,F208/100,F208)),2)))))</f>
        <v/>
      </c>
      <c r="I208" s="17" t="str">
        <f>IF(OR(C208="",D208=""),"",ROUND(C208/IF($B$5="نعم",1+$B$6,1)-D208-N(E208),2))</f>
        <v/>
      </c>
      <c r="J208" s="17" t="str">
        <f>IF(OR(H208="",D208=""),"",ROUND(H208/IF($B$5="نعم",1+$B$6,1)-D208-N(E208),2))</f>
        <v/>
      </c>
      <c r="K208" s="18" t="str">
        <f>IF(OR(J208="",N(H208)&lt;=0),"",J208/(H208/IF($B$5="نعم",1+$B$6,1)))</f>
        <v/>
      </c>
      <c r="L208" s="18" t="str">
        <f>IF(OR(I208="",J208="",N(I208)&lt;=0),"",1-J208/I208)</f>
        <v/>
      </c>
      <c r="M208" s="14"/>
      <c r="N208" s="19" t="str">
        <f>IF(AND(A208="",C208=""),"",IF(A208="","رقم المنتج ناقص",IF(AND($B$9="سلة",ISERROR(VALUE(A208))),"رقم المنتج: أرقام إنجليزية بس",IF(COUNTIF($A$11:$A$1010,A208)&gt;1,"رقم المنتج مكرر",IF(C208="","السعر الحالي ناقص",IF(H208="","حط نسبة خصم أو سعر عرض",IF(H208&lt;=0,"سعر العرض لازم يكون أكبر من صفر",IF(H208&gt;=C208,"سعر العرض = السعر أو أعلى",IF(AND(J208&lt;&gt;"",N(J208)&lt;0,M208&lt;&gt;"نعم"),"تحت التكلفة",IF($B$4="","حط نهاية العرض فوق",IF(AND($B$2&lt;&gt;"",$B$4&lt;$B$2),"النهاية قبل البداية",IF($B$4&lt;TODAY(),"تاريخ النهاية راح",IF(D208="","تمام، بس بدون تكلفة (ما نقدر نحسب ربحك)",IF(N(J208)&lt;0,"تحت التكلفة، وانت قاصد",IF(K208&lt;$B$7,"تمام، بس هامشك أقل من حدّك","جاهز")))))))))))))))</f>
        <v/>
      </c>
      <c r="O208" s="19" t="b">
        <f>AND(N208&lt;&gt;"",ISNA(MATCH(N208,{"رقم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09">
      <c r="A209" s="13"/>
      <c r="B209" s="14"/>
      <c r="C209" s="15"/>
      <c r="D209" s="15"/>
      <c r="E209" s="15"/>
      <c r="F209" s="16"/>
      <c r="G209" s="15"/>
      <c r="H209" s="17" t="str">
        <f>IF(OR(C209="",AND(F209="",G209="")),"",IF(G209&lt;&gt;"",ROUND(G209,2),IF($B$8="ريال كامل",ROUNDDOWN(C209*(1-IF(F209&gt;1,F209/100,F209)),0),IF($B$8="ينتهي بـ ٩",ROUND((C209*(1-IF(F209&gt;1,F209/100,F209))+1)/10,0)*10-1,ROUND(C209*(1-IF(F209&gt;1,F209/100,F209)),2)))))</f>
        <v/>
      </c>
      <c r="I209" s="17" t="str">
        <f>IF(OR(C209="",D209=""),"",ROUND(C209/IF($B$5="نعم",1+$B$6,1)-D209-N(E209),2))</f>
        <v/>
      </c>
      <c r="J209" s="17" t="str">
        <f>IF(OR(H209="",D209=""),"",ROUND(H209/IF($B$5="نعم",1+$B$6,1)-D209-N(E209),2))</f>
        <v/>
      </c>
      <c r="K209" s="18" t="str">
        <f>IF(OR(J209="",N(H209)&lt;=0),"",J209/(H209/IF($B$5="نعم",1+$B$6,1)))</f>
        <v/>
      </c>
      <c r="L209" s="18" t="str">
        <f>IF(OR(I209="",J209="",N(I209)&lt;=0),"",1-J209/I209)</f>
        <v/>
      </c>
      <c r="M209" s="14"/>
      <c r="N209" s="19" t="str">
        <f>IF(AND(A209="",C209=""),"",IF(A209="","رقم المنتج ناقص",IF(AND($B$9="سلة",ISERROR(VALUE(A209))),"رقم المنتج: أرقام إنجليزية بس",IF(COUNTIF($A$11:$A$1010,A209)&gt;1,"رقم المنتج مكرر",IF(C209="","السعر الحالي ناقص",IF(H209="","حط نسبة خصم أو سعر عرض",IF(H209&lt;=0,"سعر العرض لازم يكون أكبر من صفر",IF(H209&gt;=C209,"سعر العرض = السعر أو أعلى",IF(AND(J209&lt;&gt;"",N(J209)&lt;0,M209&lt;&gt;"نعم"),"تحت التكلفة",IF($B$4="","حط نهاية العرض فوق",IF(AND($B$2&lt;&gt;"",$B$4&lt;$B$2),"النهاية قبل البداية",IF($B$4&lt;TODAY(),"تاريخ النهاية راح",IF(D209="","تمام، بس بدون تكلفة (ما نقدر نحسب ربحك)",IF(N(J209)&lt;0,"تحت التكلفة، وانت قاصد",IF(K209&lt;$B$7,"تمام، بس هامشك أقل من حدّك","جاهز")))))))))))))))</f>
        <v/>
      </c>
      <c r="O209" s="19" t="b">
        <f>AND(N209&lt;&gt;"",ISNA(MATCH(N209,{"رقم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0">
      <c r="A210" s="13"/>
      <c r="B210" s="14"/>
      <c r="C210" s="15"/>
      <c r="D210" s="15"/>
      <c r="E210" s="15"/>
      <c r="F210" s="16"/>
      <c r="G210" s="15"/>
      <c r="H210" s="17" t="str">
        <f>IF(OR(C210="",AND(F210="",G210="")),"",IF(G210&lt;&gt;"",ROUND(G210,2),IF($B$8="ريال كامل",ROUNDDOWN(C210*(1-IF(F210&gt;1,F210/100,F210)),0),IF($B$8="ينتهي بـ ٩",ROUND((C210*(1-IF(F210&gt;1,F210/100,F210))+1)/10,0)*10-1,ROUND(C210*(1-IF(F210&gt;1,F210/100,F210)),2)))))</f>
        <v/>
      </c>
      <c r="I210" s="17" t="str">
        <f>IF(OR(C210="",D210=""),"",ROUND(C210/IF($B$5="نعم",1+$B$6,1)-D210-N(E210),2))</f>
        <v/>
      </c>
      <c r="J210" s="17" t="str">
        <f>IF(OR(H210="",D210=""),"",ROUND(H210/IF($B$5="نعم",1+$B$6,1)-D210-N(E210),2))</f>
        <v/>
      </c>
      <c r="K210" s="18" t="str">
        <f>IF(OR(J210="",N(H210)&lt;=0),"",J210/(H210/IF($B$5="نعم",1+$B$6,1)))</f>
        <v/>
      </c>
      <c r="L210" s="18" t="str">
        <f>IF(OR(I210="",J210="",N(I210)&lt;=0),"",1-J210/I210)</f>
        <v/>
      </c>
      <c r="M210" s="14"/>
      <c r="N210" s="19" t="str">
        <f>IF(AND(A210="",C210=""),"",IF(A210="","رقم المنتج ناقص",IF(AND($B$9="سلة",ISERROR(VALUE(A210))),"رقم المنتج: أرقام إنجليزية بس",IF(COUNTIF($A$11:$A$1010,A210)&gt;1,"رقم المنتج مكرر",IF(C210="","السعر الحالي ناقص",IF(H210="","حط نسبة خصم أو سعر عرض",IF(H210&lt;=0,"سعر العرض لازم يكون أكبر من صفر",IF(H210&gt;=C210,"سعر العرض = السعر أو أعلى",IF(AND(J210&lt;&gt;"",N(J210)&lt;0,M210&lt;&gt;"نعم"),"تحت التكلفة",IF($B$4="","حط نهاية العرض فوق",IF(AND($B$2&lt;&gt;"",$B$4&lt;$B$2),"النهاية قبل البداية",IF($B$4&lt;TODAY(),"تاريخ النهاية راح",IF(D210="","تمام، بس بدون تكلفة (ما نقدر نحسب ربحك)",IF(N(J210)&lt;0,"تحت التكلفة، وانت قاصد",IF(K210&lt;$B$7,"تمام، بس هامشك أقل من حدّك","جاهز")))))))))))))))</f>
        <v/>
      </c>
      <c r="O210" s="19" t="b">
        <f>AND(N210&lt;&gt;"",ISNA(MATCH(N210,{"رقم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1">
      <c r="A211" s="13"/>
      <c r="B211" s="14"/>
      <c r="C211" s="15"/>
      <c r="D211" s="15"/>
      <c r="E211" s="15"/>
      <c r="F211" s="16"/>
      <c r="G211" s="15"/>
      <c r="H211" s="17" t="str">
        <f>IF(OR(C211="",AND(F211="",G211="")),"",IF(G211&lt;&gt;"",ROUND(G211,2),IF($B$8="ريال كامل",ROUNDDOWN(C211*(1-IF(F211&gt;1,F211/100,F211)),0),IF($B$8="ينتهي بـ ٩",ROUND((C211*(1-IF(F211&gt;1,F211/100,F211))+1)/10,0)*10-1,ROUND(C211*(1-IF(F211&gt;1,F211/100,F211)),2)))))</f>
        <v/>
      </c>
      <c r="I211" s="17" t="str">
        <f>IF(OR(C211="",D211=""),"",ROUND(C211/IF($B$5="نعم",1+$B$6,1)-D211-N(E211),2))</f>
        <v/>
      </c>
      <c r="J211" s="17" t="str">
        <f>IF(OR(H211="",D211=""),"",ROUND(H211/IF($B$5="نعم",1+$B$6,1)-D211-N(E211),2))</f>
        <v/>
      </c>
      <c r="K211" s="18" t="str">
        <f>IF(OR(J211="",N(H211)&lt;=0),"",J211/(H211/IF($B$5="نعم",1+$B$6,1)))</f>
        <v/>
      </c>
      <c r="L211" s="18" t="str">
        <f>IF(OR(I211="",J211="",N(I211)&lt;=0),"",1-J211/I211)</f>
        <v/>
      </c>
      <c r="M211" s="14"/>
      <c r="N211" s="19" t="str">
        <f>IF(AND(A211="",C211=""),"",IF(A211="","رقم المنتج ناقص",IF(AND($B$9="سلة",ISERROR(VALUE(A211))),"رقم المنتج: أرقام إنجليزية بس",IF(COUNTIF($A$11:$A$1010,A211)&gt;1,"رقم المنتج مكرر",IF(C211="","السعر الحالي ناقص",IF(H211="","حط نسبة خصم أو سعر عرض",IF(H211&lt;=0,"سعر العرض لازم يكون أكبر من صفر",IF(H211&gt;=C211,"سعر العرض = السعر أو أعلى",IF(AND(J211&lt;&gt;"",N(J211)&lt;0,M211&lt;&gt;"نعم"),"تحت التكلفة",IF($B$4="","حط نهاية العرض فوق",IF(AND($B$2&lt;&gt;"",$B$4&lt;$B$2),"النهاية قبل البداية",IF($B$4&lt;TODAY(),"تاريخ النهاية راح",IF(D211="","تمام، بس بدون تكلفة (ما نقدر نحسب ربحك)",IF(N(J211)&lt;0,"تحت التكلفة، وانت قاصد",IF(K211&lt;$B$7,"تمام، بس هامشك أقل من حدّك","جاهز")))))))))))))))</f>
        <v/>
      </c>
      <c r="O211" s="19" t="b">
        <f>AND(N211&lt;&gt;"",ISNA(MATCH(N211,{"رقم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2">
      <c r="A212" s="13"/>
      <c r="B212" s="14"/>
      <c r="C212" s="15"/>
      <c r="D212" s="15"/>
      <c r="E212" s="15"/>
      <c r="F212" s="16"/>
      <c r="G212" s="15"/>
      <c r="H212" s="17" t="str">
        <f>IF(OR(C212="",AND(F212="",G212="")),"",IF(G212&lt;&gt;"",ROUND(G212,2),IF($B$8="ريال كامل",ROUNDDOWN(C212*(1-IF(F212&gt;1,F212/100,F212)),0),IF($B$8="ينتهي بـ ٩",ROUND((C212*(1-IF(F212&gt;1,F212/100,F212))+1)/10,0)*10-1,ROUND(C212*(1-IF(F212&gt;1,F212/100,F212)),2)))))</f>
        <v/>
      </c>
      <c r="I212" s="17" t="str">
        <f>IF(OR(C212="",D212=""),"",ROUND(C212/IF($B$5="نعم",1+$B$6,1)-D212-N(E212),2))</f>
        <v/>
      </c>
      <c r="J212" s="17" t="str">
        <f>IF(OR(H212="",D212=""),"",ROUND(H212/IF($B$5="نعم",1+$B$6,1)-D212-N(E212),2))</f>
        <v/>
      </c>
      <c r="K212" s="18" t="str">
        <f>IF(OR(J212="",N(H212)&lt;=0),"",J212/(H212/IF($B$5="نعم",1+$B$6,1)))</f>
        <v/>
      </c>
      <c r="L212" s="18" t="str">
        <f>IF(OR(I212="",J212="",N(I212)&lt;=0),"",1-J212/I212)</f>
        <v/>
      </c>
      <c r="M212" s="14"/>
      <c r="N212" s="19" t="str">
        <f>IF(AND(A212="",C212=""),"",IF(A212="","رقم المنتج ناقص",IF(AND($B$9="سلة",ISERROR(VALUE(A212))),"رقم المنتج: أرقام إنجليزية بس",IF(COUNTIF($A$11:$A$1010,A212)&gt;1,"رقم المنتج مكرر",IF(C212="","السعر الحالي ناقص",IF(H212="","حط نسبة خصم أو سعر عرض",IF(H212&lt;=0,"سعر العرض لازم يكون أكبر من صفر",IF(H212&gt;=C212,"سعر العرض = السعر أو أعلى",IF(AND(J212&lt;&gt;"",N(J212)&lt;0,M212&lt;&gt;"نعم"),"تحت التكلفة",IF($B$4="","حط نهاية العرض فوق",IF(AND($B$2&lt;&gt;"",$B$4&lt;$B$2),"النهاية قبل البداية",IF($B$4&lt;TODAY(),"تاريخ النهاية راح",IF(D212="","تمام، بس بدون تكلفة (ما نقدر نحسب ربحك)",IF(N(J212)&lt;0,"تحت التكلفة، وانت قاصد",IF(K212&lt;$B$7,"تمام، بس هامشك أقل من حدّك","جاهز")))))))))))))))</f>
        <v/>
      </c>
      <c r="O212" s="19" t="b">
        <f>AND(N212&lt;&gt;"",ISNA(MATCH(N212,{"رقم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3">
      <c r="A213" s="13"/>
      <c r="B213" s="14"/>
      <c r="C213" s="15"/>
      <c r="D213" s="15"/>
      <c r="E213" s="15"/>
      <c r="F213" s="16"/>
      <c r="G213" s="15"/>
      <c r="H213" s="17" t="str">
        <f>IF(OR(C213="",AND(F213="",G213="")),"",IF(G213&lt;&gt;"",ROUND(G213,2),IF($B$8="ريال كامل",ROUNDDOWN(C213*(1-IF(F213&gt;1,F213/100,F213)),0),IF($B$8="ينتهي بـ ٩",ROUND((C213*(1-IF(F213&gt;1,F213/100,F213))+1)/10,0)*10-1,ROUND(C213*(1-IF(F213&gt;1,F213/100,F213)),2)))))</f>
        <v/>
      </c>
      <c r="I213" s="17" t="str">
        <f>IF(OR(C213="",D213=""),"",ROUND(C213/IF($B$5="نعم",1+$B$6,1)-D213-N(E213),2))</f>
        <v/>
      </c>
      <c r="J213" s="17" t="str">
        <f>IF(OR(H213="",D213=""),"",ROUND(H213/IF($B$5="نعم",1+$B$6,1)-D213-N(E213),2))</f>
        <v/>
      </c>
      <c r="K213" s="18" t="str">
        <f>IF(OR(J213="",N(H213)&lt;=0),"",J213/(H213/IF($B$5="نعم",1+$B$6,1)))</f>
        <v/>
      </c>
      <c r="L213" s="18" t="str">
        <f>IF(OR(I213="",J213="",N(I213)&lt;=0),"",1-J213/I213)</f>
        <v/>
      </c>
      <c r="M213" s="14"/>
      <c r="N213" s="19" t="str">
        <f>IF(AND(A213="",C213=""),"",IF(A213="","رقم المنتج ناقص",IF(AND($B$9="سلة",ISERROR(VALUE(A213))),"رقم المنتج: أرقام إنجليزية بس",IF(COUNTIF($A$11:$A$1010,A213)&gt;1,"رقم المنتج مكرر",IF(C213="","السعر الحالي ناقص",IF(H213="","حط نسبة خصم أو سعر عرض",IF(H213&lt;=0,"سعر العرض لازم يكون أكبر من صفر",IF(H213&gt;=C213,"سعر العرض = السعر أو أعلى",IF(AND(J213&lt;&gt;"",N(J213)&lt;0,M213&lt;&gt;"نعم"),"تحت التكلفة",IF($B$4="","حط نهاية العرض فوق",IF(AND($B$2&lt;&gt;"",$B$4&lt;$B$2),"النهاية قبل البداية",IF($B$4&lt;TODAY(),"تاريخ النهاية راح",IF(D213="","تمام، بس بدون تكلفة (ما نقدر نحسب ربحك)",IF(N(J213)&lt;0,"تحت التكلفة، وانت قاصد",IF(K213&lt;$B$7,"تمام، بس هامشك أقل من حدّك","جاهز")))))))))))))))</f>
        <v/>
      </c>
      <c r="O213" s="19" t="b">
        <f>AND(N213&lt;&gt;"",ISNA(MATCH(N213,{"رقم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4">
      <c r="A214" s="13"/>
      <c r="B214" s="14"/>
      <c r="C214" s="15"/>
      <c r="D214" s="15"/>
      <c r="E214" s="15"/>
      <c r="F214" s="16"/>
      <c r="G214" s="15"/>
      <c r="H214" s="17" t="str">
        <f>IF(OR(C214="",AND(F214="",G214="")),"",IF(G214&lt;&gt;"",ROUND(G214,2),IF($B$8="ريال كامل",ROUNDDOWN(C214*(1-IF(F214&gt;1,F214/100,F214)),0),IF($B$8="ينتهي بـ ٩",ROUND((C214*(1-IF(F214&gt;1,F214/100,F214))+1)/10,0)*10-1,ROUND(C214*(1-IF(F214&gt;1,F214/100,F214)),2)))))</f>
        <v/>
      </c>
      <c r="I214" s="17" t="str">
        <f>IF(OR(C214="",D214=""),"",ROUND(C214/IF($B$5="نعم",1+$B$6,1)-D214-N(E214),2))</f>
        <v/>
      </c>
      <c r="J214" s="17" t="str">
        <f>IF(OR(H214="",D214=""),"",ROUND(H214/IF($B$5="نعم",1+$B$6,1)-D214-N(E214),2))</f>
        <v/>
      </c>
      <c r="K214" s="18" t="str">
        <f>IF(OR(J214="",N(H214)&lt;=0),"",J214/(H214/IF($B$5="نعم",1+$B$6,1)))</f>
        <v/>
      </c>
      <c r="L214" s="18" t="str">
        <f>IF(OR(I214="",J214="",N(I214)&lt;=0),"",1-J214/I214)</f>
        <v/>
      </c>
      <c r="M214" s="14"/>
      <c r="N214" s="19" t="str">
        <f>IF(AND(A214="",C214=""),"",IF(A214="","رقم المنتج ناقص",IF(AND($B$9="سلة",ISERROR(VALUE(A214))),"رقم المنتج: أرقام إنجليزية بس",IF(COUNTIF($A$11:$A$1010,A214)&gt;1,"رقم المنتج مكرر",IF(C214="","السعر الحالي ناقص",IF(H214="","حط نسبة خصم أو سعر عرض",IF(H214&lt;=0,"سعر العرض لازم يكون أكبر من صفر",IF(H214&gt;=C214,"سعر العرض = السعر أو أعلى",IF(AND(J214&lt;&gt;"",N(J214)&lt;0,M214&lt;&gt;"نعم"),"تحت التكلفة",IF($B$4="","حط نهاية العرض فوق",IF(AND($B$2&lt;&gt;"",$B$4&lt;$B$2),"النهاية قبل البداية",IF($B$4&lt;TODAY(),"تاريخ النهاية راح",IF(D214="","تمام، بس بدون تكلفة (ما نقدر نحسب ربحك)",IF(N(J214)&lt;0,"تحت التكلفة، وانت قاصد",IF(K214&lt;$B$7,"تمام، بس هامشك أقل من حدّك","جاهز")))))))))))))))</f>
        <v/>
      </c>
      <c r="O214" s="19" t="b">
        <f>AND(N214&lt;&gt;"",ISNA(MATCH(N214,{"رقم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5">
      <c r="A215" s="13"/>
      <c r="B215" s="14"/>
      <c r="C215" s="15"/>
      <c r="D215" s="15"/>
      <c r="E215" s="15"/>
      <c r="F215" s="16"/>
      <c r="G215" s="15"/>
      <c r="H215" s="17" t="str">
        <f>IF(OR(C215="",AND(F215="",G215="")),"",IF(G215&lt;&gt;"",ROUND(G215,2),IF($B$8="ريال كامل",ROUNDDOWN(C215*(1-IF(F215&gt;1,F215/100,F215)),0),IF($B$8="ينتهي بـ ٩",ROUND((C215*(1-IF(F215&gt;1,F215/100,F215))+1)/10,0)*10-1,ROUND(C215*(1-IF(F215&gt;1,F215/100,F215)),2)))))</f>
        <v/>
      </c>
      <c r="I215" s="17" t="str">
        <f>IF(OR(C215="",D215=""),"",ROUND(C215/IF($B$5="نعم",1+$B$6,1)-D215-N(E215),2))</f>
        <v/>
      </c>
      <c r="J215" s="17" t="str">
        <f>IF(OR(H215="",D215=""),"",ROUND(H215/IF($B$5="نعم",1+$B$6,1)-D215-N(E215),2))</f>
        <v/>
      </c>
      <c r="K215" s="18" t="str">
        <f>IF(OR(J215="",N(H215)&lt;=0),"",J215/(H215/IF($B$5="نعم",1+$B$6,1)))</f>
        <v/>
      </c>
      <c r="L215" s="18" t="str">
        <f>IF(OR(I215="",J215="",N(I215)&lt;=0),"",1-J215/I215)</f>
        <v/>
      </c>
      <c r="M215" s="14"/>
      <c r="N215" s="19" t="str">
        <f>IF(AND(A215="",C215=""),"",IF(A215="","رقم المنتج ناقص",IF(AND($B$9="سلة",ISERROR(VALUE(A215))),"رقم المنتج: أرقام إنجليزية بس",IF(COUNTIF($A$11:$A$1010,A215)&gt;1,"رقم المنتج مكرر",IF(C215="","السعر الحالي ناقص",IF(H215="","حط نسبة خصم أو سعر عرض",IF(H215&lt;=0,"سعر العرض لازم يكون أكبر من صفر",IF(H215&gt;=C215,"سعر العرض = السعر أو أعلى",IF(AND(J215&lt;&gt;"",N(J215)&lt;0,M215&lt;&gt;"نعم"),"تحت التكلفة",IF($B$4="","حط نهاية العرض فوق",IF(AND($B$2&lt;&gt;"",$B$4&lt;$B$2),"النهاية قبل البداية",IF($B$4&lt;TODAY(),"تاريخ النهاية راح",IF(D215="","تمام، بس بدون تكلفة (ما نقدر نحسب ربحك)",IF(N(J215)&lt;0,"تحت التكلفة، وانت قاصد",IF(K215&lt;$B$7,"تمام، بس هامشك أقل من حدّك","جاهز")))))))))))))))</f>
        <v/>
      </c>
      <c r="O215" s="19" t="b">
        <f>AND(N215&lt;&gt;"",ISNA(MATCH(N215,{"رقم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6">
      <c r="A216" s="13"/>
      <c r="B216" s="14"/>
      <c r="C216" s="15"/>
      <c r="D216" s="15"/>
      <c r="E216" s="15"/>
      <c r="F216" s="16"/>
      <c r="G216" s="15"/>
      <c r="H216" s="17" t="str">
        <f>IF(OR(C216="",AND(F216="",G216="")),"",IF(G216&lt;&gt;"",ROUND(G216,2),IF($B$8="ريال كامل",ROUNDDOWN(C216*(1-IF(F216&gt;1,F216/100,F216)),0),IF($B$8="ينتهي بـ ٩",ROUND((C216*(1-IF(F216&gt;1,F216/100,F216))+1)/10,0)*10-1,ROUND(C216*(1-IF(F216&gt;1,F216/100,F216)),2)))))</f>
        <v/>
      </c>
      <c r="I216" s="17" t="str">
        <f>IF(OR(C216="",D216=""),"",ROUND(C216/IF($B$5="نعم",1+$B$6,1)-D216-N(E216),2))</f>
        <v/>
      </c>
      <c r="J216" s="17" t="str">
        <f>IF(OR(H216="",D216=""),"",ROUND(H216/IF($B$5="نعم",1+$B$6,1)-D216-N(E216),2))</f>
        <v/>
      </c>
      <c r="K216" s="18" t="str">
        <f>IF(OR(J216="",N(H216)&lt;=0),"",J216/(H216/IF($B$5="نعم",1+$B$6,1)))</f>
        <v/>
      </c>
      <c r="L216" s="18" t="str">
        <f>IF(OR(I216="",J216="",N(I216)&lt;=0),"",1-J216/I216)</f>
        <v/>
      </c>
      <c r="M216" s="14"/>
      <c r="N216" s="19" t="str">
        <f>IF(AND(A216="",C216=""),"",IF(A216="","رقم المنتج ناقص",IF(AND($B$9="سلة",ISERROR(VALUE(A216))),"رقم المنتج: أرقام إنجليزية بس",IF(COUNTIF($A$11:$A$1010,A216)&gt;1,"رقم المنتج مكرر",IF(C216="","السعر الحالي ناقص",IF(H216="","حط نسبة خصم أو سعر عرض",IF(H216&lt;=0,"سعر العرض لازم يكون أكبر من صفر",IF(H216&gt;=C216,"سعر العرض = السعر أو أعلى",IF(AND(J216&lt;&gt;"",N(J216)&lt;0,M216&lt;&gt;"نعم"),"تحت التكلفة",IF($B$4="","حط نهاية العرض فوق",IF(AND($B$2&lt;&gt;"",$B$4&lt;$B$2),"النهاية قبل البداية",IF($B$4&lt;TODAY(),"تاريخ النهاية راح",IF(D216="","تمام، بس بدون تكلفة (ما نقدر نحسب ربحك)",IF(N(J216)&lt;0,"تحت التكلفة، وانت قاصد",IF(K216&lt;$B$7,"تمام، بس هامشك أقل من حدّك","جاهز")))))))))))))))</f>
        <v/>
      </c>
      <c r="O216" s="19" t="b">
        <f>AND(N216&lt;&gt;"",ISNA(MATCH(N216,{"رقم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7">
      <c r="A217" s="13"/>
      <c r="B217" s="14"/>
      <c r="C217" s="15"/>
      <c r="D217" s="15"/>
      <c r="E217" s="15"/>
      <c r="F217" s="16"/>
      <c r="G217" s="15"/>
      <c r="H217" s="17" t="str">
        <f>IF(OR(C217="",AND(F217="",G217="")),"",IF(G217&lt;&gt;"",ROUND(G217,2),IF($B$8="ريال كامل",ROUNDDOWN(C217*(1-IF(F217&gt;1,F217/100,F217)),0),IF($B$8="ينتهي بـ ٩",ROUND((C217*(1-IF(F217&gt;1,F217/100,F217))+1)/10,0)*10-1,ROUND(C217*(1-IF(F217&gt;1,F217/100,F217)),2)))))</f>
        <v/>
      </c>
      <c r="I217" s="17" t="str">
        <f>IF(OR(C217="",D217=""),"",ROUND(C217/IF($B$5="نعم",1+$B$6,1)-D217-N(E217),2))</f>
        <v/>
      </c>
      <c r="J217" s="17" t="str">
        <f>IF(OR(H217="",D217=""),"",ROUND(H217/IF($B$5="نعم",1+$B$6,1)-D217-N(E217),2))</f>
        <v/>
      </c>
      <c r="K217" s="18" t="str">
        <f>IF(OR(J217="",N(H217)&lt;=0),"",J217/(H217/IF($B$5="نعم",1+$B$6,1)))</f>
        <v/>
      </c>
      <c r="L217" s="18" t="str">
        <f>IF(OR(I217="",J217="",N(I217)&lt;=0),"",1-J217/I217)</f>
        <v/>
      </c>
      <c r="M217" s="14"/>
      <c r="N217" s="19" t="str">
        <f>IF(AND(A217="",C217=""),"",IF(A217="","رقم المنتج ناقص",IF(AND($B$9="سلة",ISERROR(VALUE(A217))),"رقم المنتج: أرقام إنجليزية بس",IF(COUNTIF($A$11:$A$1010,A217)&gt;1,"رقم المنتج مكرر",IF(C217="","السعر الحالي ناقص",IF(H217="","حط نسبة خصم أو سعر عرض",IF(H217&lt;=0,"سعر العرض لازم يكون أكبر من صفر",IF(H217&gt;=C217,"سعر العرض = السعر أو أعلى",IF(AND(J217&lt;&gt;"",N(J217)&lt;0,M217&lt;&gt;"نعم"),"تحت التكلفة",IF($B$4="","حط نهاية العرض فوق",IF(AND($B$2&lt;&gt;"",$B$4&lt;$B$2),"النهاية قبل البداية",IF($B$4&lt;TODAY(),"تاريخ النهاية راح",IF(D217="","تمام، بس بدون تكلفة (ما نقدر نحسب ربحك)",IF(N(J217)&lt;0,"تحت التكلفة، وانت قاصد",IF(K217&lt;$B$7,"تمام، بس هامشك أقل من حدّك","جاهز")))))))))))))))</f>
        <v/>
      </c>
      <c r="O217" s="19" t="b">
        <f>AND(N217&lt;&gt;"",ISNA(MATCH(N217,{"رقم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8">
      <c r="A218" s="13"/>
      <c r="B218" s="14"/>
      <c r="C218" s="15"/>
      <c r="D218" s="15"/>
      <c r="E218" s="15"/>
      <c r="F218" s="16"/>
      <c r="G218" s="15"/>
      <c r="H218" s="17" t="str">
        <f>IF(OR(C218="",AND(F218="",G218="")),"",IF(G218&lt;&gt;"",ROUND(G218,2),IF($B$8="ريال كامل",ROUNDDOWN(C218*(1-IF(F218&gt;1,F218/100,F218)),0),IF($B$8="ينتهي بـ ٩",ROUND((C218*(1-IF(F218&gt;1,F218/100,F218))+1)/10,0)*10-1,ROUND(C218*(1-IF(F218&gt;1,F218/100,F218)),2)))))</f>
        <v/>
      </c>
      <c r="I218" s="17" t="str">
        <f>IF(OR(C218="",D218=""),"",ROUND(C218/IF($B$5="نعم",1+$B$6,1)-D218-N(E218),2))</f>
        <v/>
      </c>
      <c r="J218" s="17" t="str">
        <f>IF(OR(H218="",D218=""),"",ROUND(H218/IF($B$5="نعم",1+$B$6,1)-D218-N(E218),2))</f>
        <v/>
      </c>
      <c r="K218" s="18" t="str">
        <f>IF(OR(J218="",N(H218)&lt;=0),"",J218/(H218/IF($B$5="نعم",1+$B$6,1)))</f>
        <v/>
      </c>
      <c r="L218" s="18" t="str">
        <f>IF(OR(I218="",J218="",N(I218)&lt;=0),"",1-J218/I218)</f>
        <v/>
      </c>
      <c r="M218" s="14"/>
      <c r="N218" s="19" t="str">
        <f>IF(AND(A218="",C218=""),"",IF(A218="","رقم المنتج ناقص",IF(AND($B$9="سلة",ISERROR(VALUE(A218))),"رقم المنتج: أرقام إنجليزية بس",IF(COUNTIF($A$11:$A$1010,A218)&gt;1,"رقم المنتج مكرر",IF(C218="","السعر الحالي ناقص",IF(H218="","حط نسبة خصم أو سعر عرض",IF(H218&lt;=0,"سعر العرض لازم يكون أكبر من صفر",IF(H218&gt;=C218,"سعر العرض = السعر أو أعلى",IF(AND(J218&lt;&gt;"",N(J218)&lt;0,M218&lt;&gt;"نعم"),"تحت التكلفة",IF($B$4="","حط نهاية العرض فوق",IF(AND($B$2&lt;&gt;"",$B$4&lt;$B$2),"النهاية قبل البداية",IF($B$4&lt;TODAY(),"تاريخ النهاية راح",IF(D218="","تمام، بس بدون تكلفة (ما نقدر نحسب ربحك)",IF(N(J218)&lt;0,"تحت التكلفة، وانت قاصد",IF(K218&lt;$B$7,"تمام، بس هامشك أقل من حدّك","جاهز")))))))))))))))</f>
        <v/>
      </c>
      <c r="O218" s="19" t="b">
        <f>AND(N218&lt;&gt;"",ISNA(MATCH(N218,{"رقم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19">
      <c r="A219" s="13"/>
      <c r="B219" s="14"/>
      <c r="C219" s="15"/>
      <c r="D219" s="15"/>
      <c r="E219" s="15"/>
      <c r="F219" s="16"/>
      <c r="G219" s="15"/>
      <c r="H219" s="17" t="str">
        <f>IF(OR(C219="",AND(F219="",G219="")),"",IF(G219&lt;&gt;"",ROUND(G219,2),IF($B$8="ريال كامل",ROUNDDOWN(C219*(1-IF(F219&gt;1,F219/100,F219)),0),IF($B$8="ينتهي بـ ٩",ROUND((C219*(1-IF(F219&gt;1,F219/100,F219))+1)/10,0)*10-1,ROUND(C219*(1-IF(F219&gt;1,F219/100,F219)),2)))))</f>
        <v/>
      </c>
      <c r="I219" s="17" t="str">
        <f>IF(OR(C219="",D219=""),"",ROUND(C219/IF($B$5="نعم",1+$B$6,1)-D219-N(E219),2))</f>
        <v/>
      </c>
      <c r="J219" s="17" t="str">
        <f>IF(OR(H219="",D219=""),"",ROUND(H219/IF($B$5="نعم",1+$B$6,1)-D219-N(E219),2))</f>
        <v/>
      </c>
      <c r="K219" s="18" t="str">
        <f>IF(OR(J219="",N(H219)&lt;=0),"",J219/(H219/IF($B$5="نعم",1+$B$6,1)))</f>
        <v/>
      </c>
      <c r="L219" s="18" t="str">
        <f>IF(OR(I219="",J219="",N(I219)&lt;=0),"",1-J219/I219)</f>
        <v/>
      </c>
      <c r="M219" s="14"/>
      <c r="N219" s="19" t="str">
        <f>IF(AND(A219="",C219=""),"",IF(A219="","رقم المنتج ناقص",IF(AND($B$9="سلة",ISERROR(VALUE(A219))),"رقم المنتج: أرقام إنجليزية بس",IF(COUNTIF($A$11:$A$1010,A219)&gt;1,"رقم المنتج مكرر",IF(C219="","السعر الحالي ناقص",IF(H219="","حط نسبة خصم أو سعر عرض",IF(H219&lt;=0,"سعر العرض لازم يكون أكبر من صفر",IF(H219&gt;=C219,"سعر العرض = السعر أو أعلى",IF(AND(J219&lt;&gt;"",N(J219)&lt;0,M219&lt;&gt;"نعم"),"تحت التكلفة",IF($B$4="","حط نهاية العرض فوق",IF(AND($B$2&lt;&gt;"",$B$4&lt;$B$2),"النهاية قبل البداية",IF($B$4&lt;TODAY(),"تاريخ النهاية راح",IF(D219="","تمام، بس بدون تكلفة (ما نقدر نحسب ربحك)",IF(N(J219)&lt;0,"تحت التكلفة، وانت قاصد",IF(K219&lt;$B$7,"تمام، بس هامشك أقل من حدّك","جاهز")))))))))))))))</f>
        <v/>
      </c>
      <c r="O219" s="19" t="b">
        <f>AND(N219&lt;&gt;"",ISNA(MATCH(N219,{"رقم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0">
      <c r="A220" s="13"/>
      <c r="B220" s="14"/>
      <c r="C220" s="15"/>
      <c r="D220" s="15"/>
      <c r="E220" s="15"/>
      <c r="F220" s="16"/>
      <c r="G220" s="15"/>
      <c r="H220" s="17" t="str">
        <f>IF(OR(C220="",AND(F220="",G220="")),"",IF(G220&lt;&gt;"",ROUND(G220,2),IF($B$8="ريال كامل",ROUNDDOWN(C220*(1-IF(F220&gt;1,F220/100,F220)),0),IF($B$8="ينتهي بـ ٩",ROUND((C220*(1-IF(F220&gt;1,F220/100,F220))+1)/10,0)*10-1,ROUND(C220*(1-IF(F220&gt;1,F220/100,F220)),2)))))</f>
        <v/>
      </c>
      <c r="I220" s="17" t="str">
        <f>IF(OR(C220="",D220=""),"",ROUND(C220/IF($B$5="نعم",1+$B$6,1)-D220-N(E220),2))</f>
        <v/>
      </c>
      <c r="J220" s="17" t="str">
        <f>IF(OR(H220="",D220=""),"",ROUND(H220/IF($B$5="نعم",1+$B$6,1)-D220-N(E220),2))</f>
        <v/>
      </c>
      <c r="K220" s="18" t="str">
        <f>IF(OR(J220="",N(H220)&lt;=0),"",J220/(H220/IF($B$5="نعم",1+$B$6,1)))</f>
        <v/>
      </c>
      <c r="L220" s="18" t="str">
        <f>IF(OR(I220="",J220="",N(I220)&lt;=0),"",1-J220/I220)</f>
        <v/>
      </c>
      <c r="M220" s="14"/>
      <c r="N220" s="19" t="str">
        <f>IF(AND(A220="",C220=""),"",IF(A220="","رقم المنتج ناقص",IF(AND($B$9="سلة",ISERROR(VALUE(A220))),"رقم المنتج: أرقام إنجليزية بس",IF(COUNTIF($A$11:$A$1010,A220)&gt;1,"رقم المنتج مكرر",IF(C220="","السعر الحالي ناقص",IF(H220="","حط نسبة خصم أو سعر عرض",IF(H220&lt;=0,"سعر العرض لازم يكون أكبر من صفر",IF(H220&gt;=C220,"سعر العرض = السعر أو أعلى",IF(AND(J220&lt;&gt;"",N(J220)&lt;0,M220&lt;&gt;"نعم"),"تحت التكلفة",IF($B$4="","حط نهاية العرض فوق",IF(AND($B$2&lt;&gt;"",$B$4&lt;$B$2),"النهاية قبل البداية",IF($B$4&lt;TODAY(),"تاريخ النهاية راح",IF(D220="","تمام، بس بدون تكلفة (ما نقدر نحسب ربحك)",IF(N(J220)&lt;0,"تحت التكلفة، وانت قاصد",IF(K220&lt;$B$7,"تمام، بس هامشك أقل من حدّك","جاهز")))))))))))))))</f>
        <v/>
      </c>
      <c r="O220" s="19" t="b">
        <f>AND(N220&lt;&gt;"",ISNA(MATCH(N220,{"رقم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1">
      <c r="A221" s="13"/>
      <c r="B221" s="14"/>
      <c r="C221" s="15"/>
      <c r="D221" s="15"/>
      <c r="E221" s="15"/>
      <c r="F221" s="16"/>
      <c r="G221" s="15"/>
      <c r="H221" s="17" t="str">
        <f>IF(OR(C221="",AND(F221="",G221="")),"",IF(G221&lt;&gt;"",ROUND(G221,2),IF($B$8="ريال كامل",ROUNDDOWN(C221*(1-IF(F221&gt;1,F221/100,F221)),0),IF($B$8="ينتهي بـ ٩",ROUND((C221*(1-IF(F221&gt;1,F221/100,F221))+1)/10,0)*10-1,ROUND(C221*(1-IF(F221&gt;1,F221/100,F221)),2)))))</f>
        <v/>
      </c>
      <c r="I221" s="17" t="str">
        <f>IF(OR(C221="",D221=""),"",ROUND(C221/IF($B$5="نعم",1+$B$6,1)-D221-N(E221),2))</f>
        <v/>
      </c>
      <c r="J221" s="17" t="str">
        <f>IF(OR(H221="",D221=""),"",ROUND(H221/IF($B$5="نعم",1+$B$6,1)-D221-N(E221),2))</f>
        <v/>
      </c>
      <c r="K221" s="18" t="str">
        <f>IF(OR(J221="",N(H221)&lt;=0),"",J221/(H221/IF($B$5="نعم",1+$B$6,1)))</f>
        <v/>
      </c>
      <c r="L221" s="18" t="str">
        <f>IF(OR(I221="",J221="",N(I221)&lt;=0),"",1-J221/I221)</f>
        <v/>
      </c>
      <c r="M221" s="14"/>
      <c r="N221" s="19" t="str">
        <f>IF(AND(A221="",C221=""),"",IF(A221="","رقم المنتج ناقص",IF(AND($B$9="سلة",ISERROR(VALUE(A221))),"رقم المنتج: أرقام إنجليزية بس",IF(COUNTIF($A$11:$A$1010,A221)&gt;1,"رقم المنتج مكرر",IF(C221="","السعر الحالي ناقص",IF(H221="","حط نسبة خصم أو سعر عرض",IF(H221&lt;=0,"سعر العرض لازم يكون أكبر من صفر",IF(H221&gt;=C221,"سعر العرض = السعر أو أعلى",IF(AND(J221&lt;&gt;"",N(J221)&lt;0,M221&lt;&gt;"نعم"),"تحت التكلفة",IF($B$4="","حط نهاية العرض فوق",IF(AND($B$2&lt;&gt;"",$B$4&lt;$B$2),"النهاية قبل البداية",IF($B$4&lt;TODAY(),"تاريخ النهاية راح",IF(D221="","تمام، بس بدون تكلفة (ما نقدر نحسب ربحك)",IF(N(J221)&lt;0,"تحت التكلفة، وانت قاصد",IF(K221&lt;$B$7,"تمام، بس هامشك أقل من حدّك","جاهز")))))))))))))))</f>
        <v/>
      </c>
      <c r="O221" s="19" t="b">
        <f>AND(N221&lt;&gt;"",ISNA(MATCH(N221,{"رقم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2">
      <c r="A222" s="13"/>
      <c r="B222" s="14"/>
      <c r="C222" s="15"/>
      <c r="D222" s="15"/>
      <c r="E222" s="15"/>
      <c r="F222" s="16"/>
      <c r="G222" s="15"/>
      <c r="H222" s="17" t="str">
        <f>IF(OR(C222="",AND(F222="",G222="")),"",IF(G222&lt;&gt;"",ROUND(G222,2),IF($B$8="ريال كامل",ROUNDDOWN(C222*(1-IF(F222&gt;1,F222/100,F222)),0),IF($B$8="ينتهي بـ ٩",ROUND((C222*(1-IF(F222&gt;1,F222/100,F222))+1)/10,0)*10-1,ROUND(C222*(1-IF(F222&gt;1,F222/100,F222)),2)))))</f>
        <v/>
      </c>
      <c r="I222" s="17" t="str">
        <f>IF(OR(C222="",D222=""),"",ROUND(C222/IF($B$5="نعم",1+$B$6,1)-D222-N(E222),2))</f>
        <v/>
      </c>
      <c r="J222" s="17" t="str">
        <f>IF(OR(H222="",D222=""),"",ROUND(H222/IF($B$5="نعم",1+$B$6,1)-D222-N(E222),2))</f>
        <v/>
      </c>
      <c r="K222" s="18" t="str">
        <f>IF(OR(J222="",N(H222)&lt;=0),"",J222/(H222/IF($B$5="نعم",1+$B$6,1)))</f>
        <v/>
      </c>
      <c r="L222" s="18" t="str">
        <f>IF(OR(I222="",J222="",N(I222)&lt;=0),"",1-J222/I222)</f>
        <v/>
      </c>
      <c r="M222" s="14"/>
      <c r="N222" s="19" t="str">
        <f>IF(AND(A222="",C222=""),"",IF(A222="","رقم المنتج ناقص",IF(AND($B$9="سلة",ISERROR(VALUE(A222))),"رقم المنتج: أرقام إنجليزية بس",IF(COUNTIF($A$11:$A$1010,A222)&gt;1,"رقم المنتج مكرر",IF(C222="","السعر الحالي ناقص",IF(H222="","حط نسبة خصم أو سعر عرض",IF(H222&lt;=0,"سعر العرض لازم يكون أكبر من صفر",IF(H222&gt;=C222,"سعر العرض = السعر أو أعلى",IF(AND(J222&lt;&gt;"",N(J222)&lt;0,M222&lt;&gt;"نعم"),"تحت التكلفة",IF($B$4="","حط نهاية العرض فوق",IF(AND($B$2&lt;&gt;"",$B$4&lt;$B$2),"النهاية قبل البداية",IF($B$4&lt;TODAY(),"تاريخ النهاية راح",IF(D222="","تمام، بس بدون تكلفة (ما نقدر نحسب ربحك)",IF(N(J222)&lt;0,"تحت التكلفة، وانت قاصد",IF(K222&lt;$B$7,"تمام، بس هامشك أقل من حدّك","جاهز")))))))))))))))</f>
        <v/>
      </c>
      <c r="O222" s="19" t="b">
        <f>AND(N222&lt;&gt;"",ISNA(MATCH(N222,{"رقم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3">
      <c r="A223" s="13"/>
      <c r="B223" s="14"/>
      <c r="C223" s="15"/>
      <c r="D223" s="15"/>
      <c r="E223" s="15"/>
      <c r="F223" s="16"/>
      <c r="G223" s="15"/>
      <c r="H223" s="17" t="str">
        <f>IF(OR(C223="",AND(F223="",G223="")),"",IF(G223&lt;&gt;"",ROUND(G223,2),IF($B$8="ريال كامل",ROUNDDOWN(C223*(1-IF(F223&gt;1,F223/100,F223)),0),IF($B$8="ينتهي بـ ٩",ROUND((C223*(1-IF(F223&gt;1,F223/100,F223))+1)/10,0)*10-1,ROUND(C223*(1-IF(F223&gt;1,F223/100,F223)),2)))))</f>
        <v/>
      </c>
      <c r="I223" s="17" t="str">
        <f>IF(OR(C223="",D223=""),"",ROUND(C223/IF($B$5="نعم",1+$B$6,1)-D223-N(E223),2))</f>
        <v/>
      </c>
      <c r="J223" s="17" t="str">
        <f>IF(OR(H223="",D223=""),"",ROUND(H223/IF($B$5="نعم",1+$B$6,1)-D223-N(E223),2))</f>
        <v/>
      </c>
      <c r="K223" s="18" t="str">
        <f>IF(OR(J223="",N(H223)&lt;=0),"",J223/(H223/IF($B$5="نعم",1+$B$6,1)))</f>
        <v/>
      </c>
      <c r="L223" s="18" t="str">
        <f>IF(OR(I223="",J223="",N(I223)&lt;=0),"",1-J223/I223)</f>
        <v/>
      </c>
      <c r="M223" s="14"/>
      <c r="N223" s="19" t="str">
        <f>IF(AND(A223="",C223=""),"",IF(A223="","رقم المنتج ناقص",IF(AND($B$9="سلة",ISERROR(VALUE(A223))),"رقم المنتج: أرقام إنجليزية بس",IF(COUNTIF($A$11:$A$1010,A223)&gt;1,"رقم المنتج مكرر",IF(C223="","السعر الحالي ناقص",IF(H223="","حط نسبة خصم أو سعر عرض",IF(H223&lt;=0,"سعر العرض لازم يكون أكبر من صفر",IF(H223&gt;=C223,"سعر العرض = السعر أو أعلى",IF(AND(J223&lt;&gt;"",N(J223)&lt;0,M223&lt;&gt;"نعم"),"تحت التكلفة",IF($B$4="","حط نهاية العرض فوق",IF(AND($B$2&lt;&gt;"",$B$4&lt;$B$2),"النهاية قبل البداية",IF($B$4&lt;TODAY(),"تاريخ النهاية راح",IF(D223="","تمام، بس بدون تكلفة (ما نقدر نحسب ربحك)",IF(N(J223)&lt;0,"تحت التكلفة، وانت قاصد",IF(K223&lt;$B$7,"تمام، بس هامشك أقل من حدّك","جاهز")))))))))))))))</f>
        <v/>
      </c>
      <c r="O223" s="19" t="b">
        <f>AND(N223&lt;&gt;"",ISNA(MATCH(N223,{"رقم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4">
      <c r="A224" s="13"/>
      <c r="B224" s="14"/>
      <c r="C224" s="15"/>
      <c r="D224" s="15"/>
      <c r="E224" s="15"/>
      <c r="F224" s="16"/>
      <c r="G224" s="15"/>
      <c r="H224" s="17" t="str">
        <f>IF(OR(C224="",AND(F224="",G224="")),"",IF(G224&lt;&gt;"",ROUND(G224,2),IF($B$8="ريال كامل",ROUNDDOWN(C224*(1-IF(F224&gt;1,F224/100,F224)),0),IF($B$8="ينتهي بـ ٩",ROUND((C224*(1-IF(F224&gt;1,F224/100,F224))+1)/10,0)*10-1,ROUND(C224*(1-IF(F224&gt;1,F224/100,F224)),2)))))</f>
        <v/>
      </c>
      <c r="I224" s="17" t="str">
        <f>IF(OR(C224="",D224=""),"",ROUND(C224/IF($B$5="نعم",1+$B$6,1)-D224-N(E224),2))</f>
        <v/>
      </c>
      <c r="J224" s="17" t="str">
        <f>IF(OR(H224="",D224=""),"",ROUND(H224/IF($B$5="نعم",1+$B$6,1)-D224-N(E224),2))</f>
        <v/>
      </c>
      <c r="K224" s="18" t="str">
        <f>IF(OR(J224="",N(H224)&lt;=0),"",J224/(H224/IF($B$5="نعم",1+$B$6,1)))</f>
        <v/>
      </c>
      <c r="L224" s="18" t="str">
        <f>IF(OR(I224="",J224="",N(I224)&lt;=0),"",1-J224/I224)</f>
        <v/>
      </c>
      <c r="M224" s="14"/>
      <c r="N224" s="19" t="str">
        <f>IF(AND(A224="",C224=""),"",IF(A224="","رقم المنتج ناقص",IF(AND($B$9="سلة",ISERROR(VALUE(A224))),"رقم المنتج: أرقام إنجليزية بس",IF(COUNTIF($A$11:$A$1010,A224)&gt;1,"رقم المنتج مكرر",IF(C224="","السعر الحالي ناقص",IF(H224="","حط نسبة خصم أو سعر عرض",IF(H224&lt;=0,"سعر العرض لازم يكون أكبر من صفر",IF(H224&gt;=C224,"سعر العرض = السعر أو أعلى",IF(AND(J224&lt;&gt;"",N(J224)&lt;0,M224&lt;&gt;"نعم"),"تحت التكلفة",IF($B$4="","حط نهاية العرض فوق",IF(AND($B$2&lt;&gt;"",$B$4&lt;$B$2),"النهاية قبل البداية",IF($B$4&lt;TODAY(),"تاريخ النهاية راح",IF(D224="","تمام، بس بدون تكلفة (ما نقدر نحسب ربحك)",IF(N(J224)&lt;0,"تحت التكلفة، وانت قاصد",IF(K224&lt;$B$7,"تمام، بس هامشك أقل من حدّك","جاهز")))))))))))))))</f>
        <v/>
      </c>
      <c r="O224" s="19" t="b">
        <f>AND(N224&lt;&gt;"",ISNA(MATCH(N224,{"رقم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5">
      <c r="A225" s="13"/>
      <c r="B225" s="14"/>
      <c r="C225" s="15"/>
      <c r="D225" s="15"/>
      <c r="E225" s="15"/>
      <c r="F225" s="16"/>
      <c r="G225" s="15"/>
      <c r="H225" s="17" t="str">
        <f>IF(OR(C225="",AND(F225="",G225="")),"",IF(G225&lt;&gt;"",ROUND(G225,2),IF($B$8="ريال كامل",ROUNDDOWN(C225*(1-IF(F225&gt;1,F225/100,F225)),0),IF($B$8="ينتهي بـ ٩",ROUND((C225*(1-IF(F225&gt;1,F225/100,F225))+1)/10,0)*10-1,ROUND(C225*(1-IF(F225&gt;1,F225/100,F225)),2)))))</f>
        <v/>
      </c>
      <c r="I225" s="17" t="str">
        <f>IF(OR(C225="",D225=""),"",ROUND(C225/IF($B$5="نعم",1+$B$6,1)-D225-N(E225),2))</f>
        <v/>
      </c>
      <c r="J225" s="17" t="str">
        <f>IF(OR(H225="",D225=""),"",ROUND(H225/IF($B$5="نعم",1+$B$6,1)-D225-N(E225),2))</f>
        <v/>
      </c>
      <c r="K225" s="18" t="str">
        <f>IF(OR(J225="",N(H225)&lt;=0),"",J225/(H225/IF($B$5="نعم",1+$B$6,1)))</f>
        <v/>
      </c>
      <c r="L225" s="18" t="str">
        <f>IF(OR(I225="",J225="",N(I225)&lt;=0),"",1-J225/I225)</f>
        <v/>
      </c>
      <c r="M225" s="14"/>
      <c r="N225" s="19" t="str">
        <f>IF(AND(A225="",C225=""),"",IF(A225="","رقم المنتج ناقص",IF(AND($B$9="سلة",ISERROR(VALUE(A225))),"رقم المنتج: أرقام إنجليزية بس",IF(COUNTIF($A$11:$A$1010,A225)&gt;1,"رقم المنتج مكرر",IF(C225="","السعر الحالي ناقص",IF(H225="","حط نسبة خصم أو سعر عرض",IF(H225&lt;=0,"سعر العرض لازم يكون أكبر من صفر",IF(H225&gt;=C225,"سعر العرض = السعر أو أعلى",IF(AND(J225&lt;&gt;"",N(J225)&lt;0,M225&lt;&gt;"نعم"),"تحت التكلفة",IF($B$4="","حط نهاية العرض فوق",IF(AND($B$2&lt;&gt;"",$B$4&lt;$B$2),"النهاية قبل البداية",IF($B$4&lt;TODAY(),"تاريخ النهاية راح",IF(D225="","تمام، بس بدون تكلفة (ما نقدر نحسب ربحك)",IF(N(J225)&lt;0,"تحت التكلفة، وانت قاصد",IF(K225&lt;$B$7,"تمام، بس هامشك أقل من حدّك","جاهز")))))))))))))))</f>
        <v/>
      </c>
      <c r="O225" s="19" t="b">
        <f>AND(N225&lt;&gt;"",ISNA(MATCH(N225,{"رقم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6">
      <c r="A226" s="13"/>
      <c r="B226" s="14"/>
      <c r="C226" s="15"/>
      <c r="D226" s="15"/>
      <c r="E226" s="15"/>
      <c r="F226" s="16"/>
      <c r="G226" s="15"/>
      <c r="H226" s="17" t="str">
        <f>IF(OR(C226="",AND(F226="",G226="")),"",IF(G226&lt;&gt;"",ROUND(G226,2),IF($B$8="ريال كامل",ROUNDDOWN(C226*(1-IF(F226&gt;1,F226/100,F226)),0),IF($B$8="ينتهي بـ ٩",ROUND((C226*(1-IF(F226&gt;1,F226/100,F226))+1)/10,0)*10-1,ROUND(C226*(1-IF(F226&gt;1,F226/100,F226)),2)))))</f>
        <v/>
      </c>
      <c r="I226" s="17" t="str">
        <f>IF(OR(C226="",D226=""),"",ROUND(C226/IF($B$5="نعم",1+$B$6,1)-D226-N(E226),2))</f>
        <v/>
      </c>
      <c r="J226" s="17" t="str">
        <f>IF(OR(H226="",D226=""),"",ROUND(H226/IF($B$5="نعم",1+$B$6,1)-D226-N(E226),2))</f>
        <v/>
      </c>
      <c r="K226" s="18" t="str">
        <f>IF(OR(J226="",N(H226)&lt;=0),"",J226/(H226/IF($B$5="نعم",1+$B$6,1)))</f>
        <v/>
      </c>
      <c r="L226" s="18" t="str">
        <f>IF(OR(I226="",J226="",N(I226)&lt;=0),"",1-J226/I226)</f>
        <v/>
      </c>
      <c r="M226" s="14"/>
      <c r="N226" s="19" t="str">
        <f>IF(AND(A226="",C226=""),"",IF(A226="","رقم المنتج ناقص",IF(AND($B$9="سلة",ISERROR(VALUE(A226))),"رقم المنتج: أرقام إنجليزية بس",IF(COUNTIF($A$11:$A$1010,A226)&gt;1,"رقم المنتج مكرر",IF(C226="","السعر الحالي ناقص",IF(H226="","حط نسبة خصم أو سعر عرض",IF(H226&lt;=0,"سعر العرض لازم يكون أكبر من صفر",IF(H226&gt;=C226,"سعر العرض = السعر أو أعلى",IF(AND(J226&lt;&gt;"",N(J226)&lt;0,M226&lt;&gt;"نعم"),"تحت التكلفة",IF($B$4="","حط نهاية العرض فوق",IF(AND($B$2&lt;&gt;"",$B$4&lt;$B$2),"النهاية قبل البداية",IF($B$4&lt;TODAY(),"تاريخ النهاية راح",IF(D226="","تمام، بس بدون تكلفة (ما نقدر نحسب ربحك)",IF(N(J226)&lt;0,"تحت التكلفة، وانت قاصد",IF(K226&lt;$B$7,"تمام، بس هامشك أقل من حدّك","جاهز")))))))))))))))</f>
        <v/>
      </c>
      <c r="O226" s="19" t="b">
        <f>AND(N226&lt;&gt;"",ISNA(MATCH(N226,{"رقم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7">
      <c r="A227" s="13"/>
      <c r="B227" s="14"/>
      <c r="C227" s="15"/>
      <c r="D227" s="15"/>
      <c r="E227" s="15"/>
      <c r="F227" s="16"/>
      <c r="G227" s="15"/>
      <c r="H227" s="17" t="str">
        <f>IF(OR(C227="",AND(F227="",G227="")),"",IF(G227&lt;&gt;"",ROUND(G227,2),IF($B$8="ريال كامل",ROUNDDOWN(C227*(1-IF(F227&gt;1,F227/100,F227)),0),IF($B$8="ينتهي بـ ٩",ROUND((C227*(1-IF(F227&gt;1,F227/100,F227))+1)/10,0)*10-1,ROUND(C227*(1-IF(F227&gt;1,F227/100,F227)),2)))))</f>
        <v/>
      </c>
      <c r="I227" s="17" t="str">
        <f>IF(OR(C227="",D227=""),"",ROUND(C227/IF($B$5="نعم",1+$B$6,1)-D227-N(E227),2))</f>
        <v/>
      </c>
      <c r="J227" s="17" t="str">
        <f>IF(OR(H227="",D227=""),"",ROUND(H227/IF($B$5="نعم",1+$B$6,1)-D227-N(E227),2))</f>
        <v/>
      </c>
      <c r="K227" s="18" t="str">
        <f>IF(OR(J227="",N(H227)&lt;=0),"",J227/(H227/IF($B$5="نعم",1+$B$6,1)))</f>
        <v/>
      </c>
      <c r="L227" s="18" t="str">
        <f>IF(OR(I227="",J227="",N(I227)&lt;=0),"",1-J227/I227)</f>
        <v/>
      </c>
      <c r="M227" s="14"/>
      <c r="N227" s="19" t="str">
        <f>IF(AND(A227="",C227=""),"",IF(A227="","رقم المنتج ناقص",IF(AND($B$9="سلة",ISERROR(VALUE(A227))),"رقم المنتج: أرقام إنجليزية بس",IF(COUNTIF($A$11:$A$1010,A227)&gt;1,"رقم المنتج مكرر",IF(C227="","السعر الحالي ناقص",IF(H227="","حط نسبة خصم أو سعر عرض",IF(H227&lt;=0,"سعر العرض لازم يكون أكبر من صفر",IF(H227&gt;=C227,"سعر العرض = السعر أو أعلى",IF(AND(J227&lt;&gt;"",N(J227)&lt;0,M227&lt;&gt;"نعم"),"تحت التكلفة",IF($B$4="","حط نهاية العرض فوق",IF(AND($B$2&lt;&gt;"",$B$4&lt;$B$2),"النهاية قبل البداية",IF($B$4&lt;TODAY(),"تاريخ النهاية راح",IF(D227="","تمام، بس بدون تكلفة (ما نقدر نحسب ربحك)",IF(N(J227)&lt;0,"تحت التكلفة، وانت قاصد",IF(K227&lt;$B$7,"تمام، بس هامشك أقل من حدّك","جاهز")))))))))))))))</f>
        <v/>
      </c>
      <c r="O227" s="19" t="b">
        <f>AND(N227&lt;&gt;"",ISNA(MATCH(N227,{"رقم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8">
      <c r="A228" s="13"/>
      <c r="B228" s="14"/>
      <c r="C228" s="15"/>
      <c r="D228" s="15"/>
      <c r="E228" s="15"/>
      <c r="F228" s="16"/>
      <c r="G228" s="15"/>
      <c r="H228" s="17" t="str">
        <f>IF(OR(C228="",AND(F228="",G228="")),"",IF(G228&lt;&gt;"",ROUND(G228,2),IF($B$8="ريال كامل",ROUNDDOWN(C228*(1-IF(F228&gt;1,F228/100,F228)),0),IF($B$8="ينتهي بـ ٩",ROUND((C228*(1-IF(F228&gt;1,F228/100,F228))+1)/10,0)*10-1,ROUND(C228*(1-IF(F228&gt;1,F228/100,F228)),2)))))</f>
        <v/>
      </c>
      <c r="I228" s="17" t="str">
        <f>IF(OR(C228="",D228=""),"",ROUND(C228/IF($B$5="نعم",1+$B$6,1)-D228-N(E228),2))</f>
        <v/>
      </c>
      <c r="J228" s="17" t="str">
        <f>IF(OR(H228="",D228=""),"",ROUND(H228/IF($B$5="نعم",1+$B$6,1)-D228-N(E228),2))</f>
        <v/>
      </c>
      <c r="K228" s="18" t="str">
        <f>IF(OR(J228="",N(H228)&lt;=0),"",J228/(H228/IF($B$5="نعم",1+$B$6,1)))</f>
        <v/>
      </c>
      <c r="L228" s="18" t="str">
        <f>IF(OR(I228="",J228="",N(I228)&lt;=0),"",1-J228/I228)</f>
        <v/>
      </c>
      <c r="M228" s="14"/>
      <c r="N228" s="19" t="str">
        <f>IF(AND(A228="",C228=""),"",IF(A228="","رقم المنتج ناقص",IF(AND($B$9="سلة",ISERROR(VALUE(A228))),"رقم المنتج: أرقام إنجليزية بس",IF(COUNTIF($A$11:$A$1010,A228)&gt;1,"رقم المنتج مكرر",IF(C228="","السعر الحالي ناقص",IF(H228="","حط نسبة خصم أو سعر عرض",IF(H228&lt;=0,"سعر العرض لازم يكون أكبر من صفر",IF(H228&gt;=C228,"سعر العرض = السعر أو أعلى",IF(AND(J228&lt;&gt;"",N(J228)&lt;0,M228&lt;&gt;"نعم"),"تحت التكلفة",IF($B$4="","حط نهاية العرض فوق",IF(AND($B$2&lt;&gt;"",$B$4&lt;$B$2),"النهاية قبل البداية",IF($B$4&lt;TODAY(),"تاريخ النهاية راح",IF(D228="","تمام، بس بدون تكلفة (ما نقدر نحسب ربحك)",IF(N(J228)&lt;0,"تحت التكلفة، وانت قاصد",IF(K228&lt;$B$7,"تمام، بس هامشك أقل من حدّك","جاهز")))))))))))))))</f>
        <v/>
      </c>
      <c r="O228" s="19" t="b">
        <f>AND(N228&lt;&gt;"",ISNA(MATCH(N228,{"رقم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29">
      <c r="A229" s="13"/>
      <c r="B229" s="14"/>
      <c r="C229" s="15"/>
      <c r="D229" s="15"/>
      <c r="E229" s="15"/>
      <c r="F229" s="16"/>
      <c r="G229" s="15"/>
      <c r="H229" s="17" t="str">
        <f>IF(OR(C229="",AND(F229="",G229="")),"",IF(G229&lt;&gt;"",ROUND(G229,2),IF($B$8="ريال كامل",ROUNDDOWN(C229*(1-IF(F229&gt;1,F229/100,F229)),0),IF($B$8="ينتهي بـ ٩",ROUND((C229*(1-IF(F229&gt;1,F229/100,F229))+1)/10,0)*10-1,ROUND(C229*(1-IF(F229&gt;1,F229/100,F229)),2)))))</f>
        <v/>
      </c>
      <c r="I229" s="17" t="str">
        <f>IF(OR(C229="",D229=""),"",ROUND(C229/IF($B$5="نعم",1+$B$6,1)-D229-N(E229),2))</f>
        <v/>
      </c>
      <c r="J229" s="17" t="str">
        <f>IF(OR(H229="",D229=""),"",ROUND(H229/IF($B$5="نعم",1+$B$6,1)-D229-N(E229),2))</f>
        <v/>
      </c>
      <c r="K229" s="18" t="str">
        <f>IF(OR(J229="",N(H229)&lt;=0),"",J229/(H229/IF($B$5="نعم",1+$B$6,1)))</f>
        <v/>
      </c>
      <c r="L229" s="18" t="str">
        <f>IF(OR(I229="",J229="",N(I229)&lt;=0),"",1-J229/I229)</f>
        <v/>
      </c>
      <c r="M229" s="14"/>
      <c r="N229" s="19" t="str">
        <f>IF(AND(A229="",C229=""),"",IF(A229="","رقم المنتج ناقص",IF(AND($B$9="سلة",ISERROR(VALUE(A229))),"رقم المنتج: أرقام إنجليزية بس",IF(COUNTIF($A$11:$A$1010,A229)&gt;1,"رقم المنتج مكرر",IF(C229="","السعر الحالي ناقص",IF(H229="","حط نسبة خصم أو سعر عرض",IF(H229&lt;=0,"سعر العرض لازم يكون أكبر من صفر",IF(H229&gt;=C229,"سعر العرض = السعر أو أعلى",IF(AND(J229&lt;&gt;"",N(J229)&lt;0,M229&lt;&gt;"نعم"),"تحت التكلفة",IF($B$4="","حط نهاية العرض فوق",IF(AND($B$2&lt;&gt;"",$B$4&lt;$B$2),"النهاية قبل البداية",IF($B$4&lt;TODAY(),"تاريخ النهاية راح",IF(D229="","تمام، بس بدون تكلفة (ما نقدر نحسب ربحك)",IF(N(J229)&lt;0,"تحت التكلفة، وانت قاصد",IF(K229&lt;$B$7,"تمام، بس هامشك أقل من حدّك","جاهز")))))))))))))))</f>
        <v/>
      </c>
      <c r="O229" s="19" t="b">
        <f>AND(N229&lt;&gt;"",ISNA(MATCH(N229,{"رقم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0">
      <c r="A230" s="13"/>
      <c r="B230" s="14"/>
      <c r="C230" s="15"/>
      <c r="D230" s="15"/>
      <c r="E230" s="15"/>
      <c r="F230" s="16"/>
      <c r="G230" s="15"/>
      <c r="H230" s="17" t="str">
        <f>IF(OR(C230="",AND(F230="",G230="")),"",IF(G230&lt;&gt;"",ROUND(G230,2),IF($B$8="ريال كامل",ROUNDDOWN(C230*(1-IF(F230&gt;1,F230/100,F230)),0),IF($B$8="ينتهي بـ ٩",ROUND((C230*(1-IF(F230&gt;1,F230/100,F230))+1)/10,0)*10-1,ROUND(C230*(1-IF(F230&gt;1,F230/100,F230)),2)))))</f>
        <v/>
      </c>
      <c r="I230" s="17" t="str">
        <f>IF(OR(C230="",D230=""),"",ROUND(C230/IF($B$5="نعم",1+$B$6,1)-D230-N(E230),2))</f>
        <v/>
      </c>
      <c r="J230" s="17" t="str">
        <f>IF(OR(H230="",D230=""),"",ROUND(H230/IF($B$5="نعم",1+$B$6,1)-D230-N(E230),2))</f>
        <v/>
      </c>
      <c r="K230" s="18" t="str">
        <f>IF(OR(J230="",N(H230)&lt;=0),"",J230/(H230/IF($B$5="نعم",1+$B$6,1)))</f>
        <v/>
      </c>
      <c r="L230" s="18" t="str">
        <f>IF(OR(I230="",J230="",N(I230)&lt;=0),"",1-J230/I230)</f>
        <v/>
      </c>
      <c r="M230" s="14"/>
      <c r="N230" s="19" t="str">
        <f>IF(AND(A230="",C230=""),"",IF(A230="","رقم المنتج ناقص",IF(AND($B$9="سلة",ISERROR(VALUE(A230))),"رقم المنتج: أرقام إنجليزية بس",IF(COUNTIF($A$11:$A$1010,A230)&gt;1,"رقم المنتج مكرر",IF(C230="","السعر الحالي ناقص",IF(H230="","حط نسبة خصم أو سعر عرض",IF(H230&lt;=0,"سعر العرض لازم يكون أكبر من صفر",IF(H230&gt;=C230,"سعر العرض = السعر أو أعلى",IF(AND(J230&lt;&gt;"",N(J230)&lt;0,M230&lt;&gt;"نعم"),"تحت التكلفة",IF($B$4="","حط نهاية العرض فوق",IF(AND($B$2&lt;&gt;"",$B$4&lt;$B$2),"النهاية قبل البداية",IF($B$4&lt;TODAY(),"تاريخ النهاية راح",IF(D230="","تمام، بس بدون تكلفة (ما نقدر نحسب ربحك)",IF(N(J230)&lt;0,"تحت التكلفة، وانت قاصد",IF(K230&lt;$B$7,"تمام، بس هامشك أقل من حدّك","جاهز")))))))))))))))</f>
        <v/>
      </c>
      <c r="O230" s="19" t="b">
        <f>AND(N230&lt;&gt;"",ISNA(MATCH(N230,{"رقم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1">
      <c r="A231" s="13"/>
      <c r="B231" s="14"/>
      <c r="C231" s="15"/>
      <c r="D231" s="15"/>
      <c r="E231" s="15"/>
      <c r="F231" s="16"/>
      <c r="G231" s="15"/>
      <c r="H231" s="17" t="str">
        <f>IF(OR(C231="",AND(F231="",G231="")),"",IF(G231&lt;&gt;"",ROUND(G231,2),IF($B$8="ريال كامل",ROUNDDOWN(C231*(1-IF(F231&gt;1,F231/100,F231)),0),IF($B$8="ينتهي بـ ٩",ROUND((C231*(1-IF(F231&gt;1,F231/100,F231))+1)/10,0)*10-1,ROUND(C231*(1-IF(F231&gt;1,F231/100,F231)),2)))))</f>
        <v/>
      </c>
      <c r="I231" s="17" t="str">
        <f>IF(OR(C231="",D231=""),"",ROUND(C231/IF($B$5="نعم",1+$B$6,1)-D231-N(E231),2))</f>
        <v/>
      </c>
      <c r="J231" s="17" t="str">
        <f>IF(OR(H231="",D231=""),"",ROUND(H231/IF($B$5="نعم",1+$B$6,1)-D231-N(E231),2))</f>
        <v/>
      </c>
      <c r="K231" s="18" t="str">
        <f>IF(OR(J231="",N(H231)&lt;=0),"",J231/(H231/IF($B$5="نعم",1+$B$6,1)))</f>
        <v/>
      </c>
      <c r="L231" s="18" t="str">
        <f>IF(OR(I231="",J231="",N(I231)&lt;=0),"",1-J231/I231)</f>
        <v/>
      </c>
      <c r="M231" s="14"/>
      <c r="N231" s="19" t="str">
        <f>IF(AND(A231="",C231=""),"",IF(A231="","رقم المنتج ناقص",IF(AND($B$9="سلة",ISERROR(VALUE(A231))),"رقم المنتج: أرقام إنجليزية بس",IF(COUNTIF($A$11:$A$1010,A231)&gt;1,"رقم المنتج مكرر",IF(C231="","السعر الحالي ناقص",IF(H231="","حط نسبة خصم أو سعر عرض",IF(H231&lt;=0,"سعر العرض لازم يكون أكبر من صفر",IF(H231&gt;=C231,"سعر العرض = السعر أو أعلى",IF(AND(J231&lt;&gt;"",N(J231)&lt;0,M231&lt;&gt;"نعم"),"تحت التكلفة",IF($B$4="","حط نهاية العرض فوق",IF(AND($B$2&lt;&gt;"",$B$4&lt;$B$2),"النهاية قبل البداية",IF($B$4&lt;TODAY(),"تاريخ النهاية راح",IF(D231="","تمام، بس بدون تكلفة (ما نقدر نحسب ربحك)",IF(N(J231)&lt;0,"تحت التكلفة، وانت قاصد",IF(K231&lt;$B$7,"تمام، بس هامشك أقل من حدّك","جاهز")))))))))))))))</f>
        <v/>
      </c>
      <c r="O231" s="19" t="b">
        <f>AND(N231&lt;&gt;"",ISNA(MATCH(N231,{"رقم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2">
      <c r="A232" s="13"/>
      <c r="B232" s="14"/>
      <c r="C232" s="15"/>
      <c r="D232" s="15"/>
      <c r="E232" s="15"/>
      <c r="F232" s="16"/>
      <c r="G232" s="15"/>
      <c r="H232" s="17" t="str">
        <f>IF(OR(C232="",AND(F232="",G232="")),"",IF(G232&lt;&gt;"",ROUND(G232,2),IF($B$8="ريال كامل",ROUNDDOWN(C232*(1-IF(F232&gt;1,F232/100,F232)),0),IF($B$8="ينتهي بـ ٩",ROUND((C232*(1-IF(F232&gt;1,F232/100,F232))+1)/10,0)*10-1,ROUND(C232*(1-IF(F232&gt;1,F232/100,F232)),2)))))</f>
        <v/>
      </c>
      <c r="I232" s="17" t="str">
        <f>IF(OR(C232="",D232=""),"",ROUND(C232/IF($B$5="نعم",1+$B$6,1)-D232-N(E232),2))</f>
        <v/>
      </c>
      <c r="J232" s="17" t="str">
        <f>IF(OR(H232="",D232=""),"",ROUND(H232/IF($B$5="نعم",1+$B$6,1)-D232-N(E232),2))</f>
        <v/>
      </c>
      <c r="K232" s="18" t="str">
        <f>IF(OR(J232="",N(H232)&lt;=0),"",J232/(H232/IF($B$5="نعم",1+$B$6,1)))</f>
        <v/>
      </c>
      <c r="L232" s="18" t="str">
        <f>IF(OR(I232="",J232="",N(I232)&lt;=0),"",1-J232/I232)</f>
        <v/>
      </c>
      <c r="M232" s="14"/>
      <c r="N232" s="19" t="str">
        <f>IF(AND(A232="",C232=""),"",IF(A232="","رقم المنتج ناقص",IF(AND($B$9="سلة",ISERROR(VALUE(A232))),"رقم المنتج: أرقام إنجليزية بس",IF(COUNTIF($A$11:$A$1010,A232)&gt;1,"رقم المنتج مكرر",IF(C232="","السعر الحالي ناقص",IF(H232="","حط نسبة خصم أو سعر عرض",IF(H232&lt;=0,"سعر العرض لازم يكون أكبر من صفر",IF(H232&gt;=C232,"سعر العرض = السعر أو أعلى",IF(AND(J232&lt;&gt;"",N(J232)&lt;0,M232&lt;&gt;"نعم"),"تحت التكلفة",IF($B$4="","حط نهاية العرض فوق",IF(AND($B$2&lt;&gt;"",$B$4&lt;$B$2),"النهاية قبل البداية",IF($B$4&lt;TODAY(),"تاريخ النهاية راح",IF(D232="","تمام، بس بدون تكلفة (ما نقدر نحسب ربحك)",IF(N(J232)&lt;0,"تحت التكلفة، وانت قاصد",IF(K232&lt;$B$7,"تمام، بس هامشك أقل من حدّك","جاهز")))))))))))))))</f>
        <v/>
      </c>
      <c r="O232" s="19" t="b">
        <f>AND(N232&lt;&gt;"",ISNA(MATCH(N232,{"رقم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3">
      <c r="A233" s="13"/>
      <c r="B233" s="14"/>
      <c r="C233" s="15"/>
      <c r="D233" s="15"/>
      <c r="E233" s="15"/>
      <c r="F233" s="16"/>
      <c r="G233" s="15"/>
      <c r="H233" s="17" t="str">
        <f>IF(OR(C233="",AND(F233="",G233="")),"",IF(G233&lt;&gt;"",ROUND(G233,2),IF($B$8="ريال كامل",ROUNDDOWN(C233*(1-IF(F233&gt;1,F233/100,F233)),0),IF($B$8="ينتهي بـ ٩",ROUND((C233*(1-IF(F233&gt;1,F233/100,F233))+1)/10,0)*10-1,ROUND(C233*(1-IF(F233&gt;1,F233/100,F233)),2)))))</f>
        <v/>
      </c>
      <c r="I233" s="17" t="str">
        <f>IF(OR(C233="",D233=""),"",ROUND(C233/IF($B$5="نعم",1+$B$6,1)-D233-N(E233),2))</f>
        <v/>
      </c>
      <c r="J233" s="17" t="str">
        <f>IF(OR(H233="",D233=""),"",ROUND(H233/IF($B$5="نعم",1+$B$6,1)-D233-N(E233),2))</f>
        <v/>
      </c>
      <c r="K233" s="18" t="str">
        <f>IF(OR(J233="",N(H233)&lt;=0),"",J233/(H233/IF($B$5="نعم",1+$B$6,1)))</f>
        <v/>
      </c>
      <c r="L233" s="18" t="str">
        <f>IF(OR(I233="",J233="",N(I233)&lt;=0),"",1-J233/I233)</f>
        <v/>
      </c>
      <c r="M233" s="14"/>
      <c r="N233" s="19" t="str">
        <f>IF(AND(A233="",C233=""),"",IF(A233="","رقم المنتج ناقص",IF(AND($B$9="سلة",ISERROR(VALUE(A233))),"رقم المنتج: أرقام إنجليزية بس",IF(COUNTIF($A$11:$A$1010,A233)&gt;1,"رقم المنتج مكرر",IF(C233="","السعر الحالي ناقص",IF(H233="","حط نسبة خصم أو سعر عرض",IF(H233&lt;=0,"سعر العرض لازم يكون أكبر من صفر",IF(H233&gt;=C233,"سعر العرض = السعر أو أعلى",IF(AND(J233&lt;&gt;"",N(J233)&lt;0,M233&lt;&gt;"نعم"),"تحت التكلفة",IF($B$4="","حط نهاية العرض فوق",IF(AND($B$2&lt;&gt;"",$B$4&lt;$B$2),"النهاية قبل البداية",IF($B$4&lt;TODAY(),"تاريخ النهاية راح",IF(D233="","تمام، بس بدون تكلفة (ما نقدر نحسب ربحك)",IF(N(J233)&lt;0,"تحت التكلفة، وانت قاصد",IF(K233&lt;$B$7,"تمام، بس هامشك أقل من حدّك","جاهز")))))))))))))))</f>
        <v/>
      </c>
      <c r="O233" s="19" t="b">
        <f>AND(N233&lt;&gt;"",ISNA(MATCH(N233,{"رقم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4">
      <c r="A234" s="13"/>
      <c r="B234" s="14"/>
      <c r="C234" s="15"/>
      <c r="D234" s="15"/>
      <c r="E234" s="15"/>
      <c r="F234" s="16"/>
      <c r="G234" s="15"/>
      <c r="H234" s="17" t="str">
        <f>IF(OR(C234="",AND(F234="",G234="")),"",IF(G234&lt;&gt;"",ROUND(G234,2),IF($B$8="ريال كامل",ROUNDDOWN(C234*(1-IF(F234&gt;1,F234/100,F234)),0),IF($B$8="ينتهي بـ ٩",ROUND((C234*(1-IF(F234&gt;1,F234/100,F234))+1)/10,0)*10-1,ROUND(C234*(1-IF(F234&gt;1,F234/100,F234)),2)))))</f>
        <v/>
      </c>
      <c r="I234" s="17" t="str">
        <f>IF(OR(C234="",D234=""),"",ROUND(C234/IF($B$5="نعم",1+$B$6,1)-D234-N(E234),2))</f>
        <v/>
      </c>
      <c r="J234" s="17" t="str">
        <f>IF(OR(H234="",D234=""),"",ROUND(H234/IF($B$5="نعم",1+$B$6,1)-D234-N(E234),2))</f>
        <v/>
      </c>
      <c r="K234" s="18" t="str">
        <f>IF(OR(J234="",N(H234)&lt;=0),"",J234/(H234/IF($B$5="نعم",1+$B$6,1)))</f>
        <v/>
      </c>
      <c r="L234" s="18" t="str">
        <f>IF(OR(I234="",J234="",N(I234)&lt;=0),"",1-J234/I234)</f>
        <v/>
      </c>
      <c r="M234" s="14"/>
      <c r="N234" s="19" t="str">
        <f>IF(AND(A234="",C234=""),"",IF(A234="","رقم المنتج ناقص",IF(AND($B$9="سلة",ISERROR(VALUE(A234))),"رقم المنتج: أرقام إنجليزية بس",IF(COUNTIF($A$11:$A$1010,A234)&gt;1,"رقم المنتج مكرر",IF(C234="","السعر الحالي ناقص",IF(H234="","حط نسبة خصم أو سعر عرض",IF(H234&lt;=0,"سعر العرض لازم يكون أكبر من صفر",IF(H234&gt;=C234,"سعر العرض = السعر أو أعلى",IF(AND(J234&lt;&gt;"",N(J234)&lt;0,M234&lt;&gt;"نعم"),"تحت التكلفة",IF($B$4="","حط نهاية العرض فوق",IF(AND($B$2&lt;&gt;"",$B$4&lt;$B$2),"النهاية قبل البداية",IF($B$4&lt;TODAY(),"تاريخ النهاية راح",IF(D234="","تمام، بس بدون تكلفة (ما نقدر نحسب ربحك)",IF(N(J234)&lt;0,"تحت التكلفة، وانت قاصد",IF(K234&lt;$B$7,"تمام، بس هامشك أقل من حدّك","جاهز")))))))))))))))</f>
        <v/>
      </c>
      <c r="O234" s="19" t="b">
        <f>AND(N234&lt;&gt;"",ISNA(MATCH(N234,{"رقم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5">
      <c r="A235" s="13"/>
      <c r="B235" s="14"/>
      <c r="C235" s="15"/>
      <c r="D235" s="15"/>
      <c r="E235" s="15"/>
      <c r="F235" s="16"/>
      <c r="G235" s="15"/>
      <c r="H235" s="17" t="str">
        <f>IF(OR(C235="",AND(F235="",G235="")),"",IF(G235&lt;&gt;"",ROUND(G235,2),IF($B$8="ريال كامل",ROUNDDOWN(C235*(1-IF(F235&gt;1,F235/100,F235)),0),IF($B$8="ينتهي بـ ٩",ROUND((C235*(1-IF(F235&gt;1,F235/100,F235))+1)/10,0)*10-1,ROUND(C235*(1-IF(F235&gt;1,F235/100,F235)),2)))))</f>
        <v/>
      </c>
      <c r="I235" s="17" t="str">
        <f>IF(OR(C235="",D235=""),"",ROUND(C235/IF($B$5="نعم",1+$B$6,1)-D235-N(E235),2))</f>
        <v/>
      </c>
      <c r="J235" s="17" t="str">
        <f>IF(OR(H235="",D235=""),"",ROUND(H235/IF($B$5="نعم",1+$B$6,1)-D235-N(E235),2))</f>
        <v/>
      </c>
      <c r="K235" s="18" t="str">
        <f>IF(OR(J235="",N(H235)&lt;=0),"",J235/(H235/IF($B$5="نعم",1+$B$6,1)))</f>
        <v/>
      </c>
      <c r="L235" s="18" t="str">
        <f>IF(OR(I235="",J235="",N(I235)&lt;=0),"",1-J235/I235)</f>
        <v/>
      </c>
      <c r="M235" s="14"/>
      <c r="N235" s="19" t="str">
        <f>IF(AND(A235="",C235=""),"",IF(A235="","رقم المنتج ناقص",IF(AND($B$9="سلة",ISERROR(VALUE(A235))),"رقم المنتج: أرقام إنجليزية بس",IF(COUNTIF($A$11:$A$1010,A235)&gt;1,"رقم المنتج مكرر",IF(C235="","السعر الحالي ناقص",IF(H235="","حط نسبة خصم أو سعر عرض",IF(H235&lt;=0,"سعر العرض لازم يكون أكبر من صفر",IF(H235&gt;=C235,"سعر العرض = السعر أو أعلى",IF(AND(J235&lt;&gt;"",N(J235)&lt;0,M235&lt;&gt;"نعم"),"تحت التكلفة",IF($B$4="","حط نهاية العرض فوق",IF(AND($B$2&lt;&gt;"",$B$4&lt;$B$2),"النهاية قبل البداية",IF($B$4&lt;TODAY(),"تاريخ النهاية راح",IF(D235="","تمام، بس بدون تكلفة (ما نقدر نحسب ربحك)",IF(N(J235)&lt;0,"تحت التكلفة، وانت قاصد",IF(K235&lt;$B$7,"تمام، بس هامشك أقل من حدّك","جاهز")))))))))))))))</f>
        <v/>
      </c>
      <c r="O235" s="19" t="b">
        <f>AND(N235&lt;&gt;"",ISNA(MATCH(N235,{"رقم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6">
      <c r="A236" s="13"/>
      <c r="B236" s="14"/>
      <c r="C236" s="15"/>
      <c r="D236" s="15"/>
      <c r="E236" s="15"/>
      <c r="F236" s="16"/>
      <c r="G236" s="15"/>
      <c r="H236" s="17" t="str">
        <f>IF(OR(C236="",AND(F236="",G236="")),"",IF(G236&lt;&gt;"",ROUND(G236,2),IF($B$8="ريال كامل",ROUNDDOWN(C236*(1-IF(F236&gt;1,F236/100,F236)),0),IF($B$8="ينتهي بـ ٩",ROUND((C236*(1-IF(F236&gt;1,F236/100,F236))+1)/10,0)*10-1,ROUND(C236*(1-IF(F236&gt;1,F236/100,F236)),2)))))</f>
        <v/>
      </c>
      <c r="I236" s="17" t="str">
        <f>IF(OR(C236="",D236=""),"",ROUND(C236/IF($B$5="نعم",1+$B$6,1)-D236-N(E236),2))</f>
        <v/>
      </c>
      <c r="J236" s="17" t="str">
        <f>IF(OR(H236="",D236=""),"",ROUND(H236/IF($B$5="نعم",1+$B$6,1)-D236-N(E236),2))</f>
        <v/>
      </c>
      <c r="K236" s="18" t="str">
        <f>IF(OR(J236="",N(H236)&lt;=0),"",J236/(H236/IF($B$5="نعم",1+$B$6,1)))</f>
        <v/>
      </c>
      <c r="L236" s="18" t="str">
        <f>IF(OR(I236="",J236="",N(I236)&lt;=0),"",1-J236/I236)</f>
        <v/>
      </c>
      <c r="M236" s="14"/>
      <c r="N236" s="19" t="str">
        <f>IF(AND(A236="",C236=""),"",IF(A236="","رقم المنتج ناقص",IF(AND($B$9="سلة",ISERROR(VALUE(A236))),"رقم المنتج: أرقام إنجليزية بس",IF(COUNTIF($A$11:$A$1010,A236)&gt;1,"رقم المنتج مكرر",IF(C236="","السعر الحالي ناقص",IF(H236="","حط نسبة خصم أو سعر عرض",IF(H236&lt;=0,"سعر العرض لازم يكون أكبر من صفر",IF(H236&gt;=C236,"سعر العرض = السعر أو أعلى",IF(AND(J236&lt;&gt;"",N(J236)&lt;0,M236&lt;&gt;"نعم"),"تحت التكلفة",IF($B$4="","حط نهاية العرض فوق",IF(AND($B$2&lt;&gt;"",$B$4&lt;$B$2),"النهاية قبل البداية",IF($B$4&lt;TODAY(),"تاريخ النهاية راح",IF(D236="","تمام، بس بدون تكلفة (ما نقدر نحسب ربحك)",IF(N(J236)&lt;0,"تحت التكلفة، وانت قاصد",IF(K236&lt;$B$7,"تمام، بس هامشك أقل من حدّك","جاهز")))))))))))))))</f>
        <v/>
      </c>
      <c r="O236" s="19" t="b">
        <f>AND(N236&lt;&gt;"",ISNA(MATCH(N236,{"رقم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7">
      <c r="A237" s="13"/>
      <c r="B237" s="14"/>
      <c r="C237" s="15"/>
      <c r="D237" s="15"/>
      <c r="E237" s="15"/>
      <c r="F237" s="16"/>
      <c r="G237" s="15"/>
      <c r="H237" s="17" t="str">
        <f>IF(OR(C237="",AND(F237="",G237="")),"",IF(G237&lt;&gt;"",ROUND(G237,2),IF($B$8="ريال كامل",ROUNDDOWN(C237*(1-IF(F237&gt;1,F237/100,F237)),0),IF($B$8="ينتهي بـ ٩",ROUND((C237*(1-IF(F237&gt;1,F237/100,F237))+1)/10,0)*10-1,ROUND(C237*(1-IF(F237&gt;1,F237/100,F237)),2)))))</f>
        <v/>
      </c>
      <c r="I237" s="17" t="str">
        <f>IF(OR(C237="",D237=""),"",ROUND(C237/IF($B$5="نعم",1+$B$6,1)-D237-N(E237),2))</f>
        <v/>
      </c>
      <c r="J237" s="17" t="str">
        <f>IF(OR(H237="",D237=""),"",ROUND(H237/IF($B$5="نعم",1+$B$6,1)-D237-N(E237),2))</f>
        <v/>
      </c>
      <c r="K237" s="18" t="str">
        <f>IF(OR(J237="",N(H237)&lt;=0),"",J237/(H237/IF($B$5="نعم",1+$B$6,1)))</f>
        <v/>
      </c>
      <c r="L237" s="18" t="str">
        <f>IF(OR(I237="",J237="",N(I237)&lt;=0),"",1-J237/I237)</f>
        <v/>
      </c>
      <c r="M237" s="14"/>
      <c r="N237" s="19" t="str">
        <f>IF(AND(A237="",C237=""),"",IF(A237="","رقم المنتج ناقص",IF(AND($B$9="سلة",ISERROR(VALUE(A237))),"رقم المنتج: أرقام إنجليزية بس",IF(COUNTIF($A$11:$A$1010,A237)&gt;1,"رقم المنتج مكرر",IF(C237="","السعر الحالي ناقص",IF(H237="","حط نسبة خصم أو سعر عرض",IF(H237&lt;=0,"سعر العرض لازم يكون أكبر من صفر",IF(H237&gt;=C237,"سعر العرض = السعر أو أعلى",IF(AND(J237&lt;&gt;"",N(J237)&lt;0,M237&lt;&gt;"نعم"),"تحت التكلفة",IF($B$4="","حط نهاية العرض فوق",IF(AND($B$2&lt;&gt;"",$B$4&lt;$B$2),"النهاية قبل البداية",IF($B$4&lt;TODAY(),"تاريخ النهاية راح",IF(D237="","تمام، بس بدون تكلفة (ما نقدر نحسب ربحك)",IF(N(J237)&lt;0,"تحت التكلفة، وانت قاصد",IF(K237&lt;$B$7,"تمام، بس هامشك أقل من حدّك","جاهز")))))))))))))))</f>
        <v/>
      </c>
      <c r="O237" s="19" t="b">
        <f>AND(N237&lt;&gt;"",ISNA(MATCH(N237,{"رقم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8">
      <c r="A238" s="13"/>
      <c r="B238" s="14"/>
      <c r="C238" s="15"/>
      <c r="D238" s="15"/>
      <c r="E238" s="15"/>
      <c r="F238" s="16"/>
      <c r="G238" s="15"/>
      <c r="H238" s="17" t="str">
        <f>IF(OR(C238="",AND(F238="",G238="")),"",IF(G238&lt;&gt;"",ROUND(G238,2),IF($B$8="ريال كامل",ROUNDDOWN(C238*(1-IF(F238&gt;1,F238/100,F238)),0),IF($B$8="ينتهي بـ ٩",ROUND((C238*(1-IF(F238&gt;1,F238/100,F238))+1)/10,0)*10-1,ROUND(C238*(1-IF(F238&gt;1,F238/100,F238)),2)))))</f>
        <v/>
      </c>
      <c r="I238" s="17" t="str">
        <f>IF(OR(C238="",D238=""),"",ROUND(C238/IF($B$5="نعم",1+$B$6,1)-D238-N(E238),2))</f>
        <v/>
      </c>
      <c r="J238" s="17" t="str">
        <f>IF(OR(H238="",D238=""),"",ROUND(H238/IF($B$5="نعم",1+$B$6,1)-D238-N(E238),2))</f>
        <v/>
      </c>
      <c r="K238" s="18" t="str">
        <f>IF(OR(J238="",N(H238)&lt;=0),"",J238/(H238/IF($B$5="نعم",1+$B$6,1)))</f>
        <v/>
      </c>
      <c r="L238" s="18" t="str">
        <f>IF(OR(I238="",J238="",N(I238)&lt;=0),"",1-J238/I238)</f>
        <v/>
      </c>
      <c r="M238" s="14"/>
      <c r="N238" s="19" t="str">
        <f>IF(AND(A238="",C238=""),"",IF(A238="","رقم المنتج ناقص",IF(AND($B$9="سلة",ISERROR(VALUE(A238))),"رقم المنتج: أرقام إنجليزية بس",IF(COUNTIF($A$11:$A$1010,A238)&gt;1,"رقم المنتج مكرر",IF(C238="","السعر الحالي ناقص",IF(H238="","حط نسبة خصم أو سعر عرض",IF(H238&lt;=0,"سعر العرض لازم يكون أكبر من صفر",IF(H238&gt;=C238,"سعر العرض = السعر أو أعلى",IF(AND(J238&lt;&gt;"",N(J238)&lt;0,M238&lt;&gt;"نعم"),"تحت التكلفة",IF($B$4="","حط نهاية العرض فوق",IF(AND($B$2&lt;&gt;"",$B$4&lt;$B$2),"النهاية قبل البداية",IF($B$4&lt;TODAY(),"تاريخ النهاية راح",IF(D238="","تمام، بس بدون تكلفة (ما نقدر نحسب ربحك)",IF(N(J238)&lt;0,"تحت التكلفة، وانت قاصد",IF(K238&lt;$B$7,"تمام، بس هامشك أقل من حدّك","جاهز")))))))))))))))</f>
        <v/>
      </c>
      <c r="O238" s="19" t="b">
        <f>AND(N238&lt;&gt;"",ISNA(MATCH(N238,{"رقم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39">
      <c r="A239" s="13"/>
      <c r="B239" s="14"/>
      <c r="C239" s="15"/>
      <c r="D239" s="15"/>
      <c r="E239" s="15"/>
      <c r="F239" s="16"/>
      <c r="G239" s="15"/>
      <c r="H239" s="17" t="str">
        <f>IF(OR(C239="",AND(F239="",G239="")),"",IF(G239&lt;&gt;"",ROUND(G239,2),IF($B$8="ريال كامل",ROUNDDOWN(C239*(1-IF(F239&gt;1,F239/100,F239)),0),IF($B$8="ينتهي بـ ٩",ROUND((C239*(1-IF(F239&gt;1,F239/100,F239))+1)/10,0)*10-1,ROUND(C239*(1-IF(F239&gt;1,F239/100,F239)),2)))))</f>
        <v/>
      </c>
      <c r="I239" s="17" t="str">
        <f>IF(OR(C239="",D239=""),"",ROUND(C239/IF($B$5="نعم",1+$B$6,1)-D239-N(E239),2))</f>
        <v/>
      </c>
      <c r="J239" s="17" t="str">
        <f>IF(OR(H239="",D239=""),"",ROUND(H239/IF($B$5="نعم",1+$B$6,1)-D239-N(E239),2))</f>
        <v/>
      </c>
      <c r="K239" s="18" t="str">
        <f>IF(OR(J239="",N(H239)&lt;=0),"",J239/(H239/IF($B$5="نعم",1+$B$6,1)))</f>
        <v/>
      </c>
      <c r="L239" s="18" t="str">
        <f>IF(OR(I239="",J239="",N(I239)&lt;=0),"",1-J239/I239)</f>
        <v/>
      </c>
      <c r="M239" s="14"/>
      <c r="N239" s="19" t="str">
        <f>IF(AND(A239="",C239=""),"",IF(A239="","رقم المنتج ناقص",IF(AND($B$9="سلة",ISERROR(VALUE(A239))),"رقم المنتج: أرقام إنجليزية بس",IF(COUNTIF($A$11:$A$1010,A239)&gt;1,"رقم المنتج مكرر",IF(C239="","السعر الحالي ناقص",IF(H239="","حط نسبة خصم أو سعر عرض",IF(H239&lt;=0,"سعر العرض لازم يكون أكبر من صفر",IF(H239&gt;=C239,"سعر العرض = السعر أو أعلى",IF(AND(J239&lt;&gt;"",N(J239)&lt;0,M239&lt;&gt;"نعم"),"تحت التكلفة",IF($B$4="","حط نهاية العرض فوق",IF(AND($B$2&lt;&gt;"",$B$4&lt;$B$2),"النهاية قبل البداية",IF($B$4&lt;TODAY(),"تاريخ النهاية راح",IF(D239="","تمام، بس بدون تكلفة (ما نقدر نحسب ربحك)",IF(N(J239)&lt;0,"تحت التكلفة، وانت قاصد",IF(K239&lt;$B$7,"تمام، بس هامشك أقل من حدّك","جاهز")))))))))))))))</f>
        <v/>
      </c>
      <c r="O239" s="19" t="b">
        <f>AND(N239&lt;&gt;"",ISNA(MATCH(N239,{"رقم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0">
      <c r="A240" s="13"/>
      <c r="B240" s="14"/>
      <c r="C240" s="15"/>
      <c r="D240" s="15"/>
      <c r="E240" s="15"/>
      <c r="F240" s="16"/>
      <c r="G240" s="15"/>
      <c r="H240" s="17" t="str">
        <f>IF(OR(C240="",AND(F240="",G240="")),"",IF(G240&lt;&gt;"",ROUND(G240,2),IF($B$8="ريال كامل",ROUNDDOWN(C240*(1-IF(F240&gt;1,F240/100,F240)),0),IF($B$8="ينتهي بـ ٩",ROUND((C240*(1-IF(F240&gt;1,F240/100,F240))+1)/10,0)*10-1,ROUND(C240*(1-IF(F240&gt;1,F240/100,F240)),2)))))</f>
        <v/>
      </c>
      <c r="I240" s="17" t="str">
        <f>IF(OR(C240="",D240=""),"",ROUND(C240/IF($B$5="نعم",1+$B$6,1)-D240-N(E240),2))</f>
        <v/>
      </c>
      <c r="J240" s="17" t="str">
        <f>IF(OR(H240="",D240=""),"",ROUND(H240/IF($B$5="نعم",1+$B$6,1)-D240-N(E240),2))</f>
        <v/>
      </c>
      <c r="K240" s="18" t="str">
        <f>IF(OR(J240="",N(H240)&lt;=0),"",J240/(H240/IF($B$5="نعم",1+$B$6,1)))</f>
        <v/>
      </c>
      <c r="L240" s="18" t="str">
        <f>IF(OR(I240="",J240="",N(I240)&lt;=0),"",1-J240/I240)</f>
        <v/>
      </c>
      <c r="M240" s="14"/>
      <c r="N240" s="19" t="str">
        <f>IF(AND(A240="",C240=""),"",IF(A240="","رقم المنتج ناقص",IF(AND($B$9="سلة",ISERROR(VALUE(A240))),"رقم المنتج: أرقام إنجليزية بس",IF(COUNTIF($A$11:$A$1010,A240)&gt;1,"رقم المنتج مكرر",IF(C240="","السعر الحالي ناقص",IF(H240="","حط نسبة خصم أو سعر عرض",IF(H240&lt;=0,"سعر العرض لازم يكون أكبر من صفر",IF(H240&gt;=C240,"سعر العرض = السعر أو أعلى",IF(AND(J240&lt;&gt;"",N(J240)&lt;0,M240&lt;&gt;"نعم"),"تحت التكلفة",IF($B$4="","حط نهاية العرض فوق",IF(AND($B$2&lt;&gt;"",$B$4&lt;$B$2),"النهاية قبل البداية",IF($B$4&lt;TODAY(),"تاريخ النهاية راح",IF(D240="","تمام، بس بدون تكلفة (ما نقدر نحسب ربحك)",IF(N(J240)&lt;0,"تحت التكلفة، وانت قاصد",IF(K240&lt;$B$7,"تمام، بس هامشك أقل من حدّك","جاهز")))))))))))))))</f>
        <v/>
      </c>
      <c r="O240" s="19" t="b">
        <f>AND(N240&lt;&gt;"",ISNA(MATCH(N240,{"رقم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1">
      <c r="A241" s="13"/>
      <c r="B241" s="14"/>
      <c r="C241" s="15"/>
      <c r="D241" s="15"/>
      <c r="E241" s="15"/>
      <c r="F241" s="16"/>
      <c r="G241" s="15"/>
      <c r="H241" s="17" t="str">
        <f>IF(OR(C241="",AND(F241="",G241="")),"",IF(G241&lt;&gt;"",ROUND(G241,2),IF($B$8="ريال كامل",ROUNDDOWN(C241*(1-IF(F241&gt;1,F241/100,F241)),0),IF($B$8="ينتهي بـ ٩",ROUND((C241*(1-IF(F241&gt;1,F241/100,F241))+1)/10,0)*10-1,ROUND(C241*(1-IF(F241&gt;1,F241/100,F241)),2)))))</f>
        <v/>
      </c>
      <c r="I241" s="17" t="str">
        <f>IF(OR(C241="",D241=""),"",ROUND(C241/IF($B$5="نعم",1+$B$6,1)-D241-N(E241),2))</f>
        <v/>
      </c>
      <c r="J241" s="17" t="str">
        <f>IF(OR(H241="",D241=""),"",ROUND(H241/IF($B$5="نعم",1+$B$6,1)-D241-N(E241),2))</f>
        <v/>
      </c>
      <c r="K241" s="18" t="str">
        <f>IF(OR(J241="",N(H241)&lt;=0),"",J241/(H241/IF($B$5="نعم",1+$B$6,1)))</f>
        <v/>
      </c>
      <c r="L241" s="18" t="str">
        <f>IF(OR(I241="",J241="",N(I241)&lt;=0),"",1-J241/I241)</f>
        <v/>
      </c>
      <c r="M241" s="14"/>
      <c r="N241" s="19" t="str">
        <f>IF(AND(A241="",C241=""),"",IF(A241="","رقم المنتج ناقص",IF(AND($B$9="سلة",ISERROR(VALUE(A241))),"رقم المنتج: أرقام إنجليزية بس",IF(COUNTIF($A$11:$A$1010,A241)&gt;1,"رقم المنتج مكرر",IF(C241="","السعر الحالي ناقص",IF(H241="","حط نسبة خصم أو سعر عرض",IF(H241&lt;=0,"سعر العرض لازم يكون أكبر من صفر",IF(H241&gt;=C241,"سعر العرض = السعر أو أعلى",IF(AND(J241&lt;&gt;"",N(J241)&lt;0,M241&lt;&gt;"نعم"),"تحت التكلفة",IF($B$4="","حط نهاية العرض فوق",IF(AND($B$2&lt;&gt;"",$B$4&lt;$B$2),"النهاية قبل البداية",IF($B$4&lt;TODAY(),"تاريخ النهاية راح",IF(D241="","تمام، بس بدون تكلفة (ما نقدر نحسب ربحك)",IF(N(J241)&lt;0,"تحت التكلفة، وانت قاصد",IF(K241&lt;$B$7,"تمام، بس هامشك أقل من حدّك","جاهز")))))))))))))))</f>
        <v/>
      </c>
      <c r="O241" s="19" t="b">
        <f>AND(N241&lt;&gt;"",ISNA(MATCH(N241,{"رقم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2">
      <c r="A242" s="13"/>
      <c r="B242" s="14"/>
      <c r="C242" s="15"/>
      <c r="D242" s="15"/>
      <c r="E242" s="15"/>
      <c r="F242" s="16"/>
      <c r="G242" s="15"/>
      <c r="H242" s="17" t="str">
        <f>IF(OR(C242="",AND(F242="",G242="")),"",IF(G242&lt;&gt;"",ROUND(G242,2),IF($B$8="ريال كامل",ROUNDDOWN(C242*(1-IF(F242&gt;1,F242/100,F242)),0),IF($B$8="ينتهي بـ ٩",ROUND((C242*(1-IF(F242&gt;1,F242/100,F242))+1)/10,0)*10-1,ROUND(C242*(1-IF(F242&gt;1,F242/100,F242)),2)))))</f>
        <v/>
      </c>
      <c r="I242" s="17" t="str">
        <f>IF(OR(C242="",D242=""),"",ROUND(C242/IF($B$5="نعم",1+$B$6,1)-D242-N(E242),2))</f>
        <v/>
      </c>
      <c r="J242" s="17" t="str">
        <f>IF(OR(H242="",D242=""),"",ROUND(H242/IF($B$5="نعم",1+$B$6,1)-D242-N(E242),2))</f>
        <v/>
      </c>
      <c r="K242" s="18" t="str">
        <f>IF(OR(J242="",N(H242)&lt;=0),"",J242/(H242/IF($B$5="نعم",1+$B$6,1)))</f>
        <v/>
      </c>
      <c r="L242" s="18" t="str">
        <f>IF(OR(I242="",J242="",N(I242)&lt;=0),"",1-J242/I242)</f>
        <v/>
      </c>
      <c r="M242" s="14"/>
      <c r="N242" s="19" t="str">
        <f>IF(AND(A242="",C242=""),"",IF(A242="","رقم المنتج ناقص",IF(AND($B$9="سلة",ISERROR(VALUE(A242))),"رقم المنتج: أرقام إنجليزية بس",IF(COUNTIF($A$11:$A$1010,A242)&gt;1,"رقم المنتج مكرر",IF(C242="","السعر الحالي ناقص",IF(H242="","حط نسبة خصم أو سعر عرض",IF(H242&lt;=0,"سعر العرض لازم يكون أكبر من صفر",IF(H242&gt;=C242,"سعر العرض = السعر أو أعلى",IF(AND(J242&lt;&gt;"",N(J242)&lt;0,M242&lt;&gt;"نعم"),"تحت التكلفة",IF($B$4="","حط نهاية العرض فوق",IF(AND($B$2&lt;&gt;"",$B$4&lt;$B$2),"النهاية قبل البداية",IF($B$4&lt;TODAY(),"تاريخ النهاية راح",IF(D242="","تمام، بس بدون تكلفة (ما نقدر نحسب ربحك)",IF(N(J242)&lt;0,"تحت التكلفة، وانت قاصد",IF(K242&lt;$B$7,"تمام، بس هامشك أقل من حدّك","جاهز")))))))))))))))</f>
        <v/>
      </c>
      <c r="O242" s="19" t="b">
        <f>AND(N242&lt;&gt;"",ISNA(MATCH(N242,{"رقم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3">
      <c r="A243" s="13"/>
      <c r="B243" s="14"/>
      <c r="C243" s="15"/>
      <c r="D243" s="15"/>
      <c r="E243" s="15"/>
      <c r="F243" s="16"/>
      <c r="G243" s="15"/>
      <c r="H243" s="17" t="str">
        <f>IF(OR(C243="",AND(F243="",G243="")),"",IF(G243&lt;&gt;"",ROUND(G243,2),IF($B$8="ريال كامل",ROUNDDOWN(C243*(1-IF(F243&gt;1,F243/100,F243)),0),IF($B$8="ينتهي بـ ٩",ROUND((C243*(1-IF(F243&gt;1,F243/100,F243))+1)/10,0)*10-1,ROUND(C243*(1-IF(F243&gt;1,F243/100,F243)),2)))))</f>
        <v/>
      </c>
      <c r="I243" s="17" t="str">
        <f>IF(OR(C243="",D243=""),"",ROUND(C243/IF($B$5="نعم",1+$B$6,1)-D243-N(E243),2))</f>
        <v/>
      </c>
      <c r="J243" s="17" t="str">
        <f>IF(OR(H243="",D243=""),"",ROUND(H243/IF($B$5="نعم",1+$B$6,1)-D243-N(E243),2))</f>
        <v/>
      </c>
      <c r="K243" s="18" t="str">
        <f>IF(OR(J243="",N(H243)&lt;=0),"",J243/(H243/IF($B$5="نعم",1+$B$6,1)))</f>
        <v/>
      </c>
      <c r="L243" s="18" t="str">
        <f>IF(OR(I243="",J243="",N(I243)&lt;=0),"",1-J243/I243)</f>
        <v/>
      </c>
      <c r="M243" s="14"/>
      <c r="N243" s="19" t="str">
        <f>IF(AND(A243="",C243=""),"",IF(A243="","رقم المنتج ناقص",IF(AND($B$9="سلة",ISERROR(VALUE(A243))),"رقم المنتج: أرقام إنجليزية بس",IF(COUNTIF($A$11:$A$1010,A243)&gt;1,"رقم المنتج مكرر",IF(C243="","السعر الحالي ناقص",IF(H243="","حط نسبة خصم أو سعر عرض",IF(H243&lt;=0,"سعر العرض لازم يكون أكبر من صفر",IF(H243&gt;=C243,"سعر العرض = السعر أو أعلى",IF(AND(J243&lt;&gt;"",N(J243)&lt;0,M243&lt;&gt;"نعم"),"تحت التكلفة",IF($B$4="","حط نهاية العرض فوق",IF(AND($B$2&lt;&gt;"",$B$4&lt;$B$2),"النهاية قبل البداية",IF($B$4&lt;TODAY(),"تاريخ النهاية راح",IF(D243="","تمام، بس بدون تكلفة (ما نقدر نحسب ربحك)",IF(N(J243)&lt;0,"تحت التكلفة، وانت قاصد",IF(K243&lt;$B$7,"تمام، بس هامشك أقل من حدّك","جاهز")))))))))))))))</f>
        <v/>
      </c>
      <c r="O243" s="19" t="b">
        <f>AND(N243&lt;&gt;"",ISNA(MATCH(N243,{"رقم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4">
      <c r="A244" s="13"/>
      <c r="B244" s="14"/>
      <c r="C244" s="15"/>
      <c r="D244" s="15"/>
      <c r="E244" s="15"/>
      <c r="F244" s="16"/>
      <c r="G244" s="15"/>
      <c r="H244" s="17" t="str">
        <f>IF(OR(C244="",AND(F244="",G244="")),"",IF(G244&lt;&gt;"",ROUND(G244,2),IF($B$8="ريال كامل",ROUNDDOWN(C244*(1-IF(F244&gt;1,F244/100,F244)),0),IF($B$8="ينتهي بـ ٩",ROUND((C244*(1-IF(F244&gt;1,F244/100,F244))+1)/10,0)*10-1,ROUND(C244*(1-IF(F244&gt;1,F244/100,F244)),2)))))</f>
        <v/>
      </c>
      <c r="I244" s="17" t="str">
        <f>IF(OR(C244="",D244=""),"",ROUND(C244/IF($B$5="نعم",1+$B$6,1)-D244-N(E244),2))</f>
        <v/>
      </c>
      <c r="J244" s="17" t="str">
        <f>IF(OR(H244="",D244=""),"",ROUND(H244/IF($B$5="نعم",1+$B$6,1)-D244-N(E244),2))</f>
        <v/>
      </c>
      <c r="K244" s="18" t="str">
        <f>IF(OR(J244="",N(H244)&lt;=0),"",J244/(H244/IF($B$5="نعم",1+$B$6,1)))</f>
        <v/>
      </c>
      <c r="L244" s="18" t="str">
        <f>IF(OR(I244="",J244="",N(I244)&lt;=0),"",1-J244/I244)</f>
        <v/>
      </c>
      <c r="M244" s="14"/>
      <c r="N244" s="19" t="str">
        <f>IF(AND(A244="",C244=""),"",IF(A244="","رقم المنتج ناقص",IF(AND($B$9="سلة",ISERROR(VALUE(A244))),"رقم المنتج: أرقام إنجليزية بس",IF(COUNTIF($A$11:$A$1010,A244)&gt;1,"رقم المنتج مكرر",IF(C244="","السعر الحالي ناقص",IF(H244="","حط نسبة خصم أو سعر عرض",IF(H244&lt;=0,"سعر العرض لازم يكون أكبر من صفر",IF(H244&gt;=C244,"سعر العرض = السعر أو أعلى",IF(AND(J244&lt;&gt;"",N(J244)&lt;0,M244&lt;&gt;"نعم"),"تحت التكلفة",IF($B$4="","حط نهاية العرض فوق",IF(AND($B$2&lt;&gt;"",$B$4&lt;$B$2),"النهاية قبل البداية",IF($B$4&lt;TODAY(),"تاريخ النهاية راح",IF(D244="","تمام، بس بدون تكلفة (ما نقدر نحسب ربحك)",IF(N(J244)&lt;0,"تحت التكلفة، وانت قاصد",IF(K244&lt;$B$7,"تمام، بس هامشك أقل من حدّك","جاهز")))))))))))))))</f>
        <v/>
      </c>
      <c r="O244" s="19" t="b">
        <f>AND(N244&lt;&gt;"",ISNA(MATCH(N244,{"رقم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5">
      <c r="A245" s="13"/>
      <c r="B245" s="14"/>
      <c r="C245" s="15"/>
      <c r="D245" s="15"/>
      <c r="E245" s="15"/>
      <c r="F245" s="16"/>
      <c r="G245" s="15"/>
      <c r="H245" s="17" t="str">
        <f>IF(OR(C245="",AND(F245="",G245="")),"",IF(G245&lt;&gt;"",ROUND(G245,2),IF($B$8="ريال كامل",ROUNDDOWN(C245*(1-IF(F245&gt;1,F245/100,F245)),0),IF($B$8="ينتهي بـ ٩",ROUND((C245*(1-IF(F245&gt;1,F245/100,F245))+1)/10,0)*10-1,ROUND(C245*(1-IF(F245&gt;1,F245/100,F245)),2)))))</f>
        <v/>
      </c>
      <c r="I245" s="17" t="str">
        <f>IF(OR(C245="",D245=""),"",ROUND(C245/IF($B$5="نعم",1+$B$6,1)-D245-N(E245),2))</f>
        <v/>
      </c>
      <c r="J245" s="17" t="str">
        <f>IF(OR(H245="",D245=""),"",ROUND(H245/IF($B$5="نعم",1+$B$6,1)-D245-N(E245),2))</f>
        <v/>
      </c>
      <c r="K245" s="18" t="str">
        <f>IF(OR(J245="",N(H245)&lt;=0),"",J245/(H245/IF($B$5="نعم",1+$B$6,1)))</f>
        <v/>
      </c>
      <c r="L245" s="18" t="str">
        <f>IF(OR(I245="",J245="",N(I245)&lt;=0),"",1-J245/I245)</f>
        <v/>
      </c>
      <c r="M245" s="14"/>
      <c r="N245" s="19" t="str">
        <f>IF(AND(A245="",C245=""),"",IF(A245="","رقم المنتج ناقص",IF(AND($B$9="سلة",ISERROR(VALUE(A245))),"رقم المنتج: أرقام إنجليزية بس",IF(COUNTIF($A$11:$A$1010,A245)&gt;1,"رقم المنتج مكرر",IF(C245="","السعر الحالي ناقص",IF(H245="","حط نسبة خصم أو سعر عرض",IF(H245&lt;=0,"سعر العرض لازم يكون أكبر من صفر",IF(H245&gt;=C245,"سعر العرض = السعر أو أعلى",IF(AND(J245&lt;&gt;"",N(J245)&lt;0,M245&lt;&gt;"نعم"),"تحت التكلفة",IF($B$4="","حط نهاية العرض فوق",IF(AND($B$2&lt;&gt;"",$B$4&lt;$B$2),"النهاية قبل البداية",IF($B$4&lt;TODAY(),"تاريخ النهاية راح",IF(D245="","تمام، بس بدون تكلفة (ما نقدر نحسب ربحك)",IF(N(J245)&lt;0,"تحت التكلفة، وانت قاصد",IF(K245&lt;$B$7,"تمام، بس هامشك أقل من حدّك","جاهز")))))))))))))))</f>
        <v/>
      </c>
      <c r="O245" s="19" t="b">
        <f>AND(N245&lt;&gt;"",ISNA(MATCH(N245,{"رقم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6">
      <c r="A246" s="13"/>
      <c r="B246" s="14"/>
      <c r="C246" s="15"/>
      <c r="D246" s="15"/>
      <c r="E246" s="15"/>
      <c r="F246" s="16"/>
      <c r="G246" s="15"/>
      <c r="H246" s="17" t="str">
        <f>IF(OR(C246="",AND(F246="",G246="")),"",IF(G246&lt;&gt;"",ROUND(G246,2),IF($B$8="ريال كامل",ROUNDDOWN(C246*(1-IF(F246&gt;1,F246/100,F246)),0),IF($B$8="ينتهي بـ ٩",ROUND((C246*(1-IF(F246&gt;1,F246/100,F246))+1)/10,0)*10-1,ROUND(C246*(1-IF(F246&gt;1,F246/100,F246)),2)))))</f>
        <v/>
      </c>
      <c r="I246" s="17" t="str">
        <f>IF(OR(C246="",D246=""),"",ROUND(C246/IF($B$5="نعم",1+$B$6,1)-D246-N(E246),2))</f>
        <v/>
      </c>
      <c r="J246" s="17" t="str">
        <f>IF(OR(H246="",D246=""),"",ROUND(H246/IF($B$5="نعم",1+$B$6,1)-D246-N(E246),2))</f>
        <v/>
      </c>
      <c r="K246" s="18" t="str">
        <f>IF(OR(J246="",N(H246)&lt;=0),"",J246/(H246/IF($B$5="نعم",1+$B$6,1)))</f>
        <v/>
      </c>
      <c r="L246" s="18" t="str">
        <f>IF(OR(I246="",J246="",N(I246)&lt;=0),"",1-J246/I246)</f>
        <v/>
      </c>
      <c r="M246" s="14"/>
      <c r="N246" s="19" t="str">
        <f>IF(AND(A246="",C246=""),"",IF(A246="","رقم المنتج ناقص",IF(AND($B$9="سلة",ISERROR(VALUE(A246))),"رقم المنتج: أرقام إنجليزية بس",IF(COUNTIF($A$11:$A$1010,A246)&gt;1,"رقم المنتج مكرر",IF(C246="","السعر الحالي ناقص",IF(H246="","حط نسبة خصم أو سعر عرض",IF(H246&lt;=0,"سعر العرض لازم يكون أكبر من صفر",IF(H246&gt;=C246,"سعر العرض = السعر أو أعلى",IF(AND(J246&lt;&gt;"",N(J246)&lt;0,M246&lt;&gt;"نعم"),"تحت التكلفة",IF($B$4="","حط نهاية العرض فوق",IF(AND($B$2&lt;&gt;"",$B$4&lt;$B$2),"النهاية قبل البداية",IF($B$4&lt;TODAY(),"تاريخ النهاية راح",IF(D246="","تمام، بس بدون تكلفة (ما نقدر نحسب ربحك)",IF(N(J246)&lt;0,"تحت التكلفة، وانت قاصد",IF(K246&lt;$B$7,"تمام، بس هامشك أقل من حدّك","جاهز")))))))))))))))</f>
        <v/>
      </c>
      <c r="O246" s="19" t="b">
        <f>AND(N246&lt;&gt;"",ISNA(MATCH(N246,{"رقم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7">
      <c r="A247" s="13"/>
      <c r="B247" s="14"/>
      <c r="C247" s="15"/>
      <c r="D247" s="15"/>
      <c r="E247" s="15"/>
      <c r="F247" s="16"/>
      <c r="G247" s="15"/>
      <c r="H247" s="17" t="str">
        <f>IF(OR(C247="",AND(F247="",G247="")),"",IF(G247&lt;&gt;"",ROUND(G247,2),IF($B$8="ريال كامل",ROUNDDOWN(C247*(1-IF(F247&gt;1,F247/100,F247)),0),IF($B$8="ينتهي بـ ٩",ROUND((C247*(1-IF(F247&gt;1,F247/100,F247))+1)/10,0)*10-1,ROUND(C247*(1-IF(F247&gt;1,F247/100,F247)),2)))))</f>
        <v/>
      </c>
      <c r="I247" s="17" t="str">
        <f>IF(OR(C247="",D247=""),"",ROUND(C247/IF($B$5="نعم",1+$B$6,1)-D247-N(E247),2))</f>
        <v/>
      </c>
      <c r="J247" s="17" t="str">
        <f>IF(OR(H247="",D247=""),"",ROUND(H247/IF($B$5="نعم",1+$B$6,1)-D247-N(E247),2))</f>
        <v/>
      </c>
      <c r="K247" s="18" t="str">
        <f>IF(OR(J247="",N(H247)&lt;=0),"",J247/(H247/IF($B$5="نعم",1+$B$6,1)))</f>
        <v/>
      </c>
      <c r="L247" s="18" t="str">
        <f>IF(OR(I247="",J247="",N(I247)&lt;=0),"",1-J247/I247)</f>
        <v/>
      </c>
      <c r="M247" s="14"/>
      <c r="N247" s="19" t="str">
        <f>IF(AND(A247="",C247=""),"",IF(A247="","رقم المنتج ناقص",IF(AND($B$9="سلة",ISERROR(VALUE(A247))),"رقم المنتج: أرقام إنجليزية بس",IF(COUNTIF($A$11:$A$1010,A247)&gt;1,"رقم المنتج مكرر",IF(C247="","السعر الحالي ناقص",IF(H247="","حط نسبة خصم أو سعر عرض",IF(H247&lt;=0,"سعر العرض لازم يكون أكبر من صفر",IF(H247&gt;=C247,"سعر العرض = السعر أو أعلى",IF(AND(J247&lt;&gt;"",N(J247)&lt;0,M247&lt;&gt;"نعم"),"تحت التكلفة",IF($B$4="","حط نهاية العرض فوق",IF(AND($B$2&lt;&gt;"",$B$4&lt;$B$2),"النهاية قبل البداية",IF($B$4&lt;TODAY(),"تاريخ النهاية راح",IF(D247="","تمام، بس بدون تكلفة (ما نقدر نحسب ربحك)",IF(N(J247)&lt;0,"تحت التكلفة، وانت قاصد",IF(K247&lt;$B$7,"تمام، بس هامشك أقل من حدّك","جاهز")))))))))))))))</f>
        <v/>
      </c>
      <c r="O247" s="19" t="b">
        <f>AND(N247&lt;&gt;"",ISNA(MATCH(N247,{"رقم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8">
      <c r="A248" s="13"/>
      <c r="B248" s="14"/>
      <c r="C248" s="15"/>
      <c r="D248" s="15"/>
      <c r="E248" s="15"/>
      <c r="F248" s="16"/>
      <c r="G248" s="15"/>
      <c r="H248" s="17" t="str">
        <f>IF(OR(C248="",AND(F248="",G248="")),"",IF(G248&lt;&gt;"",ROUND(G248,2),IF($B$8="ريال كامل",ROUNDDOWN(C248*(1-IF(F248&gt;1,F248/100,F248)),0),IF($B$8="ينتهي بـ ٩",ROUND((C248*(1-IF(F248&gt;1,F248/100,F248))+1)/10,0)*10-1,ROUND(C248*(1-IF(F248&gt;1,F248/100,F248)),2)))))</f>
        <v/>
      </c>
      <c r="I248" s="17" t="str">
        <f>IF(OR(C248="",D248=""),"",ROUND(C248/IF($B$5="نعم",1+$B$6,1)-D248-N(E248),2))</f>
        <v/>
      </c>
      <c r="J248" s="17" t="str">
        <f>IF(OR(H248="",D248=""),"",ROUND(H248/IF($B$5="نعم",1+$B$6,1)-D248-N(E248),2))</f>
        <v/>
      </c>
      <c r="K248" s="18" t="str">
        <f>IF(OR(J248="",N(H248)&lt;=0),"",J248/(H248/IF($B$5="نعم",1+$B$6,1)))</f>
        <v/>
      </c>
      <c r="L248" s="18" t="str">
        <f>IF(OR(I248="",J248="",N(I248)&lt;=0),"",1-J248/I248)</f>
        <v/>
      </c>
      <c r="M248" s="14"/>
      <c r="N248" s="19" t="str">
        <f>IF(AND(A248="",C248=""),"",IF(A248="","رقم المنتج ناقص",IF(AND($B$9="سلة",ISERROR(VALUE(A248))),"رقم المنتج: أرقام إنجليزية بس",IF(COUNTIF($A$11:$A$1010,A248)&gt;1,"رقم المنتج مكرر",IF(C248="","السعر الحالي ناقص",IF(H248="","حط نسبة خصم أو سعر عرض",IF(H248&lt;=0,"سعر العرض لازم يكون أكبر من صفر",IF(H248&gt;=C248,"سعر العرض = السعر أو أعلى",IF(AND(J248&lt;&gt;"",N(J248)&lt;0,M248&lt;&gt;"نعم"),"تحت التكلفة",IF($B$4="","حط نهاية العرض فوق",IF(AND($B$2&lt;&gt;"",$B$4&lt;$B$2),"النهاية قبل البداية",IF($B$4&lt;TODAY(),"تاريخ النهاية راح",IF(D248="","تمام، بس بدون تكلفة (ما نقدر نحسب ربحك)",IF(N(J248)&lt;0,"تحت التكلفة، وانت قاصد",IF(K248&lt;$B$7,"تمام، بس هامشك أقل من حدّك","جاهز")))))))))))))))</f>
        <v/>
      </c>
      <c r="O248" s="19" t="b">
        <f>AND(N248&lt;&gt;"",ISNA(MATCH(N248,{"رقم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49">
      <c r="A249" s="13"/>
      <c r="B249" s="14"/>
      <c r="C249" s="15"/>
      <c r="D249" s="15"/>
      <c r="E249" s="15"/>
      <c r="F249" s="16"/>
      <c r="G249" s="15"/>
      <c r="H249" s="17" t="str">
        <f>IF(OR(C249="",AND(F249="",G249="")),"",IF(G249&lt;&gt;"",ROUND(G249,2),IF($B$8="ريال كامل",ROUNDDOWN(C249*(1-IF(F249&gt;1,F249/100,F249)),0),IF($B$8="ينتهي بـ ٩",ROUND((C249*(1-IF(F249&gt;1,F249/100,F249))+1)/10,0)*10-1,ROUND(C249*(1-IF(F249&gt;1,F249/100,F249)),2)))))</f>
        <v/>
      </c>
      <c r="I249" s="17" t="str">
        <f>IF(OR(C249="",D249=""),"",ROUND(C249/IF($B$5="نعم",1+$B$6,1)-D249-N(E249),2))</f>
        <v/>
      </c>
      <c r="J249" s="17" t="str">
        <f>IF(OR(H249="",D249=""),"",ROUND(H249/IF($B$5="نعم",1+$B$6,1)-D249-N(E249),2))</f>
        <v/>
      </c>
      <c r="K249" s="18" t="str">
        <f>IF(OR(J249="",N(H249)&lt;=0),"",J249/(H249/IF($B$5="نعم",1+$B$6,1)))</f>
        <v/>
      </c>
      <c r="L249" s="18" t="str">
        <f>IF(OR(I249="",J249="",N(I249)&lt;=0),"",1-J249/I249)</f>
        <v/>
      </c>
      <c r="M249" s="14"/>
      <c r="N249" s="19" t="str">
        <f>IF(AND(A249="",C249=""),"",IF(A249="","رقم المنتج ناقص",IF(AND($B$9="سلة",ISERROR(VALUE(A249))),"رقم المنتج: أرقام إنجليزية بس",IF(COUNTIF($A$11:$A$1010,A249)&gt;1,"رقم المنتج مكرر",IF(C249="","السعر الحالي ناقص",IF(H249="","حط نسبة خصم أو سعر عرض",IF(H249&lt;=0,"سعر العرض لازم يكون أكبر من صفر",IF(H249&gt;=C249,"سعر العرض = السعر أو أعلى",IF(AND(J249&lt;&gt;"",N(J249)&lt;0,M249&lt;&gt;"نعم"),"تحت التكلفة",IF($B$4="","حط نهاية العرض فوق",IF(AND($B$2&lt;&gt;"",$B$4&lt;$B$2),"النهاية قبل البداية",IF($B$4&lt;TODAY(),"تاريخ النهاية راح",IF(D249="","تمام، بس بدون تكلفة (ما نقدر نحسب ربحك)",IF(N(J249)&lt;0,"تحت التكلفة، وانت قاصد",IF(K249&lt;$B$7,"تمام، بس هامشك أقل من حدّك","جاهز")))))))))))))))</f>
        <v/>
      </c>
      <c r="O249" s="19" t="b">
        <f>AND(N249&lt;&gt;"",ISNA(MATCH(N249,{"رقم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0">
      <c r="A250" s="13"/>
      <c r="B250" s="14"/>
      <c r="C250" s="15"/>
      <c r="D250" s="15"/>
      <c r="E250" s="15"/>
      <c r="F250" s="16"/>
      <c r="G250" s="15"/>
      <c r="H250" s="17" t="str">
        <f>IF(OR(C250="",AND(F250="",G250="")),"",IF(G250&lt;&gt;"",ROUND(G250,2),IF($B$8="ريال كامل",ROUNDDOWN(C250*(1-IF(F250&gt;1,F250/100,F250)),0),IF($B$8="ينتهي بـ ٩",ROUND((C250*(1-IF(F250&gt;1,F250/100,F250))+1)/10,0)*10-1,ROUND(C250*(1-IF(F250&gt;1,F250/100,F250)),2)))))</f>
        <v/>
      </c>
      <c r="I250" s="17" t="str">
        <f>IF(OR(C250="",D250=""),"",ROUND(C250/IF($B$5="نعم",1+$B$6,1)-D250-N(E250),2))</f>
        <v/>
      </c>
      <c r="J250" s="17" t="str">
        <f>IF(OR(H250="",D250=""),"",ROUND(H250/IF($B$5="نعم",1+$B$6,1)-D250-N(E250),2))</f>
        <v/>
      </c>
      <c r="K250" s="18" t="str">
        <f>IF(OR(J250="",N(H250)&lt;=0),"",J250/(H250/IF($B$5="نعم",1+$B$6,1)))</f>
        <v/>
      </c>
      <c r="L250" s="18" t="str">
        <f>IF(OR(I250="",J250="",N(I250)&lt;=0),"",1-J250/I250)</f>
        <v/>
      </c>
      <c r="M250" s="14"/>
      <c r="N250" s="19" t="str">
        <f>IF(AND(A250="",C250=""),"",IF(A250="","رقم المنتج ناقص",IF(AND($B$9="سلة",ISERROR(VALUE(A250))),"رقم المنتج: أرقام إنجليزية بس",IF(COUNTIF($A$11:$A$1010,A250)&gt;1,"رقم المنتج مكرر",IF(C250="","السعر الحالي ناقص",IF(H250="","حط نسبة خصم أو سعر عرض",IF(H250&lt;=0,"سعر العرض لازم يكون أكبر من صفر",IF(H250&gt;=C250,"سعر العرض = السعر أو أعلى",IF(AND(J250&lt;&gt;"",N(J250)&lt;0,M250&lt;&gt;"نعم"),"تحت التكلفة",IF($B$4="","حط نهاية العرض فوق",IF(AND($B$2&lt;&gt;"",$B$4&lt;$B$2),"النهاية قبل البداية",IF($B$4&lt;TODAY(),"تاريخ النهاية راح",IF(D250="","تمام، بس بدون تكلفة (ما نقدر نحسب ربحك)",IF(N(J250)&lt;0,"تحت التكلفة، وانت قاصد",IF(K250&lt;$B$7,"تمام، بس هامشك أقل من حدّك","جاهز")))))))))))))))</f>
        <v/>
      </c>
      <c r="O250" s="19" t="b">
        <f>AND(N250&lt;&gt;"",ISNA(MATCH(N250,{"رقم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1">
      <c r="A251" s="13"/>
      <c r="B251" s="14"/>
      <c r="C251" s="15"/>
      <c r="D251" s="15"/>
      <c r="E251" s="15"/>
      <c r="F251" s="16"/>
      <c r="G251" s="15"/>
      <c r="H251" s="17" t="str">
        <f>IF(OR(C251="",AND(F251="",G251="")),"",IF(G251&lt;&gt;"",ROUND(G251,2),IF($B$8="ريال كامل",ROUNDDOWN(C251*(1-IF(F251&gt;1,F251/100,F251)),0),IF($B$8="ينتهي بـ ٩",ROUND((C251*(1-IF(F251&gt;1,F251/100,F251))+1)/10,0)*10-1,ROUND(C251*(1-IF(F251&gt;1,F251/100,F251)),2)))))</f>
        <v/>
      </c>
      <c r="I251" s="17" t="str">
        <f>IF(OR(C251="",D251=""),"",ROUND(C251/IF($B$5="نعم",1+$B$6,1)-D251-N(E251),2))</f>
        <v/>
      </c>
      <c r="J251" s="17" t="str">
        <f>IF(OR(H251="",D251=""),"",ROUND(H251/IF($B$5="نعم",1+$B$6,1)-D251-N(E251),2))</f>
        <v/>
      </c>
      <c r="K251" s="18" t="str">
        <f>IF(OR(J251="",N(H251)&lt;=0),"",J251/(H251/IF($B$5="نعم",1+$B$6,1)))</f>
        <v/>
      </c>
      <c r="L251" s="18" t="str">
        <f>IF(OR(I251="",J251="",N(I251)&lt;=0),"",1-J251/I251)</f>
        <v/>
      </c>
      <c r="M251" s="14"/>
      <c r="N251" s="19" t="str">
        <f>IF(AND(A251="",C251=""),"",IF(A251="","رقم المنتج ناقص",IF(AND($B$9="سلة",ISERROR(VALUE(A251))),"رقم المنتج: أرقام إنجليزية بس",IF(COUNTIF($A$11:$A$1010,A251)&gt;1,"رقم المنتج مكرر",IF(C251="","السعر الحالي ناقص",IF(H251="","حط نسبة خصم أو سعر عرض",IF(H251&lt;=0,"سعر العرض لازم يكون أكبر من صفر",IF(H251&gt;=C251,"سعر العرض = السعر أو أعلى",IF(AND(J251&lt;&gt;"",N(J251)&lt;0,M251&lt;&gt;"نعم"),"تحت التكلفة",IF($B$4="","حط نهاية العرض فوق",IF(AND($B$2&lt;&gt;"",$B$4&lt;$B$2),"النهاية قبل البداية",IF($B$4&lt;TODAY(),"تاريخ النهاية راح",IF(D251="","تمام، بس بدون تكلفة (ما نقدر نحسب ربحك)",IF(N(J251)&lt;0,"تحت التكلفة، وانت قاصد",IF(K251&lt;$B$7,"تمام، بس هامشك أقل من حدّك","جاهز")))))))))))))))</f>
        <v/>
      </c>
      <c r="O251" s="19" t="b">
        <f>AND(N251&lt;&gt;"",ISNA(MATCH(N251,{"رقم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2">
      <c r="A252" s="13"/>
      <c r="B252" s="14"/>
      <c r="C252" s="15"/>
      <c r="D252" s="15"/>
      <c r="E252" s="15"/>
      <c r="F252" s="16"/>
      <c r="G252" s="15"/>
      <c r="H252" s="17" t="str">
        <f>IF(OR(C252="",AND(F252="",G252="")),"",IF(G252&lt;&gt;"",ROUND(G252,2),IF($B$8="ريال كامل",ROUNDDOWN(C252*(1-IF(F252&gt;1,F252/100,F252)),0),IF($B$8="ينتهي بـ ٩",ROUND((C252*(1-IF(F252&gt;1,F252/100,F252))+1)/10,0)*10-1,ROUND(C252*(1-IF(F252&gt;1,F252/100,F252)),2)))))</f>
        <v/>
      </c>
      <c r="I252" s="17" t="str">
        <f>IF(OR(C252="",D252=""),"",ROUND(C252/IF($B$5="نعم",1+$B$6,1)-D252-N(E252),2))</f>
        <v/>
      </c>
      <c r="J252" s="17" t="str">
        <f>IF(OR(H252="",D252=""),"",ROUND(H252/IF($B$5="نعم",1+$B$6,1)-D252-N(E252),2))</f>
        <v/>
      </c>
      <c r="K252" s="18" t="str">
        <f>IF(OR(J252="",N(H252)&lt;=0),"",J252/(H252/IF($B$5="نعم",1+$B$6,1)))</f>
        <v/>
      </c>
      <c r="L252" s="18" t="str">
        <f>IF(OR(I252="",J252="",N(I252)&lt;=0),"",1-J252/I252)</f>
        <v/>
      </c>
      <c r="M252" s="14"/>
      <c r="N252" s="19" t="str">
        <f>IF(AND(A252="",C252=""),"",IF(A252="","رقم المنتج ناقص",IF(AND($B$9="سلة",ISERROR(VALUE(A252))),"رقم المنتج: أرقام إنجليزية بس",IF(COUNTIF($A$11:$A$1010,A252)&gt;1,"رقم المنتج مكرر",IF(C252="","السعر الحالي ناقص",IF(H252="","حط نسبة خصم أو سعر عرض",IF(H252&lt;=0,"سعر العرض لازم يكون أكبر من صفر",IF(H252&gt;=C252,"سعر العرض = السعر أو أعلى",IF(AND(J252&lt;&gt;"",N(J252)&lt;0,M252&lt;&gt;"نعم"),"تحت التكلفة",IF($B$4="","حط نهاية العرض فوق",IF(AND($B$2&lt;&gt;"",$B$4&lt;$B$2),"النهاية قبل البداية",IF($B$4&lt;TODAY(),"تاريخ النهاية راح",IF(D252="","تمام، بس بدون تكلفة (ما نقدر نحسب ربحك)",IF(N(J252)&lt;0,"تحت التكلفة، وانت قاصد",IF(K252&lt;$B$7,"تمام، بس هامشك أقل من حدّك","جاهز")))))))))))))))</f>
        <v/>
      </c>
      <c r="O252" s="19" t="b">
        <f>AND(N252&lt;&gt;"",ISNA(MATCH(N252,{"رقم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3">
      <c r="A253" s="13"/>
      <c r="B253" s="14"/>
      <c r="C253" s="15"/>
      <c r="D253" s="15"/>
      <c r="E253" s="15"/>
      <c r="F253" s="16"/>
      <c r="G253" s="15"/>
      <c r="H253" s="17" t="str">
        <f>IF(OR(C253="",AND(F253="",G253="")),"",IF(G253&lt;&gt;"",ROUND(G253,2),IF($B$8="ريال كامل",ROUNDDOWN(C253*(1-IF(F253&gt;1,F253/100,F253)),0),IF($B$8="ينتهي بـ ٩",ROUND((C253*(1-IF(F253&gt;1,F253/100,F253))+1)/10,0)*10-1,ROUND(C253*(1-IF(F253&gt;1,F253/100,F253)),2)))))</f>
        <v/>
      </c>
      <c r="I253" s="17" t="str">
        <f>IF(OR(C253="",D253=""),"",ROUND(C253/IF($B$5="نعم",1+$B$6,1)-D253-N(E253),2))</f>
        <v/>
      </c>
      <c r="J253" s="17" t="str">
        <f>IF(OR(H253="",D253=""),"",ROUND(H253/IF($B$5="نعم",1+$B$6,1)-D253-N(E253),2))</f>
        <v/>
      </c>
      <c r="K253" s="18" t="str">
        <f>IF(OR(J253="",N(H253)&lt;=0),"",J253/(H253/IF($B$5="نعم",1+$B$6,1)))</f>
        <v/>
      </c>
      <c r="L253" s="18" t="str">
        <f>IF(OR(I253="",J253="",N(I253)&lt;=0),"",1-J253/I253)</f>
        <v/>
      </c>
      <c r="M253" s="14"/>
      <c r="N253" s="19" t="str">
        <f>IF(AND(A253="",C253=""),"",IF(A253="","رقم المنتج ناقص",IF(AND($B$9="سلة",ISERROR(VALUE(A253))),"رقم المنتج: أرقام إنجليزية بس",IF(COUNTIF($A$11:$A$1010,A253)&gt;1,"رقم المنتج مكرر",IF(C253="","السعر الحالي ناقص",IF(H253="","حط نسبة خصم أو سعر عرض",IF(H253&lt;=0,"سعر العرض لازم يكون أكبر من صفر",IF(H253&gt;=C253,"سعر العرض = السعر أو أعلى",IF(AND(J253&lt;&gt;"",N(J253)&lt;0,M253&lt;&gt;"نعم"),"تحت التكلفة",IF($B$4="","حط نهاية العرض فوق",IF(AND($B$2&lt;&gt;"",$B$4&lt;$B$2),"النهاية قبل البداية",IF($B$4&lt;TODAY(),"تاريخ النهاية راح",IF(D253="","تمام، بس بدون تكلفة (ما نقدر نحسب ربحك)",IF(N(J253)&lt;0,"تحت التكلفة، وانت قاصد",IF(K253&lt;$B$7,"تمام، بس هامشك أقل من حدّك","جاهز")))))))))))))))</f>
        <v/>
      </c>
      <c r="O253" s="19" t="b">
        <f>AND(N253&lt;&gt;"",ISNA(MATCH(N253,{"رقم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4">
      <c r="A254" s="13"/>
      <c r="B254" s="14"/>
      <c r="C254" s="15"/>
      <c r="D254" s="15"/>
      <c r="E254" s="15"/>
      <c r="F254" s="16"/>
      <c r="G254" s="15"/>
      <c r="H254" s="17" t="str">
        <f>IF(OR(C254="",AND(F254="",G254="")),"",IF(G254&lt;&gt;"",ROUND(G254,2),IF($B$8="ريال كامل",ROUNDDOWN(C254*(1-IF(F254&gt;1,F254/100,F254)),0),IF($B$8="ينتهي بـ ٩",ROUND((C254*(1-IF(F254&gt;1,F254/100,F254))+1)/10,0)*10-1,ROUND(C254*(1-IF(F254&gt;1,F254/100,F254)),2)))))</f>
        <v/>
      </c>
      <c r="I254" s="17" t="str">
        <f>IF(OR(C254="",D254=""),"",ROUND(C254/IF($B$5="نعم",1+$B$6,1)-D254-N(E254),2))</f>
        <v/>
      </c>
      <c r="J254" s="17" t="str">
        <f>IF(OR(H254="",D254=""),"",ROUND(H254/IF($B$5="نعم",1+$B$6,1)-D254-N(E254),2))</f>
        <v/>
      </c>
      <c r="K254" s="18" t="str">
        <f>IF(OR(J254="",N(H254)&lt;=0),"",J254/(H254/IF($B$5="نعم",1+$B$6,1)))</f>
        <v/>
      </c>
      <c r="L254" s="18" t="str">
        <f>IF(OR(I254="",J254="",N(I254)&lt;=0),"",1-J254/I254)</f>
        <v/>
      </c>
      <c r="M254" s="14"/>
      <c r="N254" s="19" t="str">
        <f>IF(AND(A254="",C254=""),"",IF(A254="","رقم المنتج ناقص",IF(AND($B$9="سلة",ISERROR(VALUE(A254))),"رقم المنتج: أرقام إنجليزية بس",IF(COUNTIF($A$11:$A$1010,A254)&gt;1,"رقم المنتج مكرر",IF(C254="","السعر الحالي ناقص",IF(H254="","حط نسبة خصم أو سعر عرض",IF(H254&lt;=0,"سعر العرض لازم يكون أكبر من صفر",IF(H254&gt;=C254,"سعر العرض = السعر أو أعلى",IF(AND(J254&lt;&gt;"",N(J254)&lt;0,M254&lt;&gt;"نعم"),"تحت التكلفة",IF($B$4="","حط نهاية العرض فوق",IF(AND($B$2&lt;&gt;"",$B$4&lt;$B$2),"النهاية قبل البداية",IF($B$4&lt;TODAY(),"تاريخ النهاية راح",IF(D254="","تمام، بس بدون تكلفة (ما نقدر نحسب ربحك)",IF(N(J254)&lt;0,"تحت التكلفة، وانت قاصد",IF(K254&lt;$B$7,"تمام، بس هامشك أقل من حدّك","جاهز")))))))))))))))</f>
        <v/>
      </c>
      <c r="O254" s="19" t="b">
        <f>AND(N254&lt;&gt;"",ISNA(MATCH(N254,{"رقم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5">
      <c r="A255" s="13"/>
      <c r="B255" s="14"/>
      <c r="C255" s="15"/>
      <c r="D255" s="15"/>
      <c r="E255" s="15"/>
      <c r="F255" s="16"/>
      <c r="G255" s="15"/>
      <c r="H255" s="17" t="str">
        <f>IF(OR(C255="",AND(F255="",G255="")),"",IF(G255&lt;&gt;"",ROUND(G255,2),IF($B$8="ريال كامل",ROUNDDOWN(C255*(1-IF(F255&gt;1,F255/100,F255)),0),IF($B$8="ينتهي بـ ٩",ROUND((C255*(1-IF(F255&gt;1,F255/100,F255))+1)/10,0)*10-1,ROUND(C255*(1-IF(F255&gt;1,F255/100,F255)),2)))))</f>
        <v/>
      </c>
      <c r="I255" s="17" t="str">
        <f>IF(OR(C255="",D255=""),"",ROUND(C255/IF($B$5="نعم",1+$B$6,1)-D255-N(E255),2))</f>
        <v/>
      </c>
      <c r="J255" s="17" t="str">
        <f>IF(OR(H255="",D255=""),"",ROUND(H255/IF($B$5="نعم",1+$B$6,1)-D255-N(E255),2))</f>
        <v/>
      </c>
      <c r="K255" s="18" t="str">
        <f>IF(OR(J255="",N(H255)&lt;=0),"",J255/(H255/IF($B$5="نعم",1+$B$6,1)))</f>
        <v/>
      </c>
      <c r="L255" s="18" t="str">
        <f>IF(OR(I255="",J255="",N(I255)&lt;=0),"",1-J255/I255)</f>
        <v/>
      </c>
      <c r="M255" s="14"/>
      <c r="N255" s="19" t="str">
        <f>IF(AND(A255="",C255=""),"",IF(A255="","رقم المنتج ناقص",IF(AND($B$9="سلة",ISERROR(VALUE(A255))),"رقم المنتج: أرقام إنجليزية بس",IF(COUNTIF($A$11:$A$1010,A255)&gt;1,"رقم المنتج مكرر",IF(C255="","السعر الحالي ناقص",IF(H255="","حط نسبة خصم أو سعر عرض",IF(H255&lt;=0,"سعر العرض لازم يكون أكبر من صفر",IF(H255&gt;=C255,"سعر العرض = السعر أو أعلى",IF(AND(J255&lt;&gt;"",N(J255)&lt;0,M255&lt;&gt;"نعم"),"تحت التكلفة",IF($B$4="","حط نهاية العرض فوق",IF(AND($B$2&lt;&gt;"",$B$4&lt;$B$2),"النهاية قبل البداية",IF($B$4&lt;TODAY(),"تاريخ النهاية راح",IF(D255="","تمام، بس بدون تكلفة (ما نقدر نحسب ربحك)",IF(N(J255)&lt;0,"تحت التكلفة، وانت قاصد",IF(K255&lt;$B$7,"تمام، بس هامشك أقل من حدّك","جاهز")))))))))))))))</f>
        <v/>
      </c>
      <c r="O255" s="19" t="b">
        <f>AND(N255&lt;&gt;"",ISNA(MATCH(N255,{"رقم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6">
      <c r="A256" s="13"/>
      <c r="B256" s="14"/>
      <c r="C256" s="15"/>
      <c r="D256" s="15"/>
      <c r="E256" s="15"/>
      <c r="F256" s="16"/>
      <c r="G256" s="15"/>
      <c r="H256" s="17" t="str">
        <f>IF(OR(C256="",AND(F256="",G256="")),"",IF(G256&lt;&gt;"",ROUND(G256,2),IF($B$8="ريال كامل",ROUNDDOWN(C256*(1-IF(F256&gt;1,F256/100,F256)),0),IF($B$8="ينتهي بـ ٩",ROUND((C256*(1-IF(F256&gt;1,F256/100,F256))+1)/10,0)*10-1,ROUND(C256*(1-IF(F256&gt;1,F256/100,F256)),2)))))</f>
        <v/>
      </c>
      <c r="I256" s="17" t="str">
        <f>IF(OR(C256="",D256=""),"",ROUND(C256/IF($B$5="نعم",1+$B$6,1)-D256-N(E256),2))</f>
        <v/>
      </c>
      <c r="J256" s="17" t="str">
        <f>IF(OR(H256="",D256=""),"",ROUND(H256/IF($B$5="نعم",1+$B$6,1)-D256-N(E256),2))</f>
        <v/>
      </c>
      <c r="K256" s="18" t="str">
        <f>IF(OR(J256="",N(H256)&lt;=0),"",J256/(H256/IF($B$5="نعم",1+$B$6,1)))</f>
        <v/>
      </c>
      <c r="L256" s="18" t="str">
        <f>IF(OR(I256="",J256="",N(I256)&lt;=0),"",1-J256/I256)</f>
        <v/>
      </c>
      <c r="M256" s="14"/>
      <c r="N256" s="19" t="str">
        <f>IF(AND(A256="",C256=""),"",IF(A256="","رقم المنتج ناقص",IF(AND($B$9="سلة",ISERROR(VALUE(A256))),"رقم المنتج: أرقام إنجليزية بس",IF(COUNTIF($A$11:$A$1010,A256)&gt;1,"رقم المنتج مكرر",IF(C256="","السعر الحالي ناقص",IF(H256="","حط نسبة خصم أو سعر عرض",IF(H256&lt;=0,"سعر العرض لازم يكون أكبر من صفر",IF(H256&gt;=C256,"سعر العرض = السعر أو أعلى",IF(AND(J256&lt;&gt;"",N(J256)&lt;0,M256&lt;&gt;"نعم"),"تحت التكلفة",IF($B$4="","حط نهاية العرض فوق",IF(AND($B$2&lt;&gt;"",$B$4&lt;$B$2),"النهاية قبل البداية",IF($B$4&lt;TODAY(),"تاريخ النهاية راح",IF(D256="","تمام، بس بدون تكلفة (ما نقدر نحسب ربحك)",IF(N(J256)&lt;0,"تحت التكلفة، وانت قاصد",IF(K256&lt;$B$7,"تمام، بس هامشك أقل من حدّك","جاهز")))))))))))))))</f>
        <v/>
      </c>
      <c r="O256" s="19" t="b">
        <f>AND(N256&lt;&gt;"",ISNA(MATCH(N256,{"رقم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7">
      <c r="A257" s="13"/>
      <c r="B257" s="14"/>
      <c r="C257" s="15"/>
      <c r="D257" s="15"/>
      <c r="E257" s="15"/>
      <c r="F257" s="16"/>
      <c r="G257" s="15"/>
      <c r="H257" s="17" t="str">
        <f>IF(OR(C257="",AND(F257="",G257="")),"",IF(G257&lt;&gt;"",ROUND(G257,2),IF($B$8="ريال كامل",ROUNDDOWN(C257*(1-IF(F257&gt;1,F257/100,F257)),0),IF($B$8="ينتهي بـ ٩",ROUND((C257*(1-IF(F257&gt;1,F257/100,F257))+1)/10,0)*10-1,ROUND(C257*(1-IF(F257&gt;1,F257/100,F257)),2)))))</f>
        <v/>
      </c>
      <c r="I257" s="17" t="str">
        <f>IF(OR(C257="",D257=""),"",ROUND(C257/IF($B$5="نعم",1+$B$6,1)-D257-N(E257),2))</f>
        <v/>
      </c>
      <c r="J257" s="17" t="str">
        <f>IF(OR(H257="",D257=""),"",ROUND(H257/IF($B$5="نعم",1+$B$6,1)-D257-N(E257),2))</f>
        <v/>
      </c>
      <c r="K257" s="18" t="str">
        <f>IF(OR(J257="",N(H257)&lt;=0),"",J257/(H257/IF($B$5="نعم",1+$B$6,1)))</f>
        <v/>
      </c>
      <c r="L257" s="18" t="str">
        <f>IF(OR(I257="",J257="",N(I257)&lt;=0),"",1-J257/I257)</f>
        <v/>
      </c>
      <c r="M257" s="14"/>
      <c r="N257" s="19" t="str">
        <f>IF(AND(A257="",C257=""),"",IF(A257="","رقم المنتج ناقص",IF(AND($B$9="سلة",ISERROR(VALUE(A257))),"رقم المنتج: أرقام إنجليزية بس",IF(COUNTIF($A$11:$A$1010,A257)&gt;1,"رقم المنتج مكرر",IF(C257="","السعر الحالي ناقص",IF(H257="","حط نسبة خصم أو سعر عرض",IF(H257&lt;=0,"سعر العرض لازم يكون أكبر من صفر",IF(H257&gt;=C257,"سعر العرض = السعر أو أعلى",IF(AND(J257&lt;&gt;"",N(J257)&lt;0,M257&lt;&gt;"نعم"),"تحت التكلفة",IF($B$4="","حط نهاية العرض فوق",IF(AND($B$2&lt;&gt;"",$B$4&lt;$B$2),"النهاية قبل البداية",IF($B$4&lt;TODAY(),"تاريخ النهاية راح",IF(D257="","تمام، بس بدون تكلفة (ما نقدر نحسب ربحك)",IF(N(J257)&lt;0,"تحت التكلفة، وانت قاصد",IF(K257&lt;$B$7,"تمام، بس هامشك أقل من حدّك","جاهز")))))))))))))))</f>
        <v/>
      </c>
      <c r="O257" s="19" t="b">
        <f>AND(N257&lt;&gt;"",ISNA(MATCH(N257,{"رقم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8">
      <c r="A258" s="13"/>
      <c r="B258" s="14"/>
      <c r="C258" s="15"/>
      <c r="D258" s="15"/>
      <c r="E258" s="15"/>
      <c r="F258" s="16"/>
      <c r="G258" s="15"/>
      <c r="H258" s="17" t="str">
        <f>IF(OR(C258="",AND(F258="",G258="")),"",IF(G258&lt;&gt;"",ROUND(G258,2),IF($B$8="ريال كامل",ROUNDDOWN(C258*(1-IF(F258&gt;1,F258/100,F258)),0),IF($B$8="ينتهي بـ ٩",ROUND((C258*(1-IF(F258&gt;1,F258/100,F258))+1)/10,0)*10-1,ROUND(C258*(1-IF(F258&gt;1,F258/100,F258)),2)))))</f>
        <v/>
      </c>
      <c r="I258" s="17" t="str">
        <f>IF(OR(C258="",D258=""),"",ROUND(C258/IF($B$5="نعم",1+$B$6,1)-D258-N(E258),2))</f>
        <v/>
      </c>
      <c r="J258" s="17" t="str">
        <f>IF(OR(H258="",D258=""),"",ROUND(H258/IF($B$5="نعم",1+$B$6,1)-D258-N(E258),2))</f>
        <v/>
      </c>
      <c r="K258" s="18" t="str">
        <f>IF(OR(J258="",N(H258)&lt;=0),"",J258/(H258/IF($B$5="نعم",1+$B$6,1)))</f>
        <v/>
      </c>
      <c r="L258" s="18" t="str">
        <f>IF(OR(I258="",J258="",N(I258)&lt;=0),"",1-J258/I258)</f>
        <v/>
      </c>
      <c r="M258" s="14"/>
      <c r="N258" s="19" t="str">
        <f>IF(AND(A258="",C258=""),"",IF(A258="","رقم المنتج ناقص",IF(AND($B$9="سلة",ISERROR(VALUE(A258))),"رقم المنتج: أرقام إنجليزية بس",IF(COUNTIF($A$11:$A$1010,A258)&gt;1,"رقم المنتج مكرر",IF(C258="","السعر الحالي ناقص",IF(H258="","حط نسبة خصم أو سعر عرض",IF(H258&lt;=0,"سعر العرض لازم يكون أكبر من صفر",IF(H258&gt;=C258,"سعر العرض = السعر أو أعلى",IF(AND(J258&lt;&gt;"",N(J258)&lt;0,M258&lt;&gt;"نعم"),"تحت التكلفة",IF($B$4="","حط نهاية العرض فوق",IF(AND($B$2&lt;&gt;"",$B$4&lt;$B$2),"النهاية قبل البداية",IF($B$4&lt;TODAY(),"تاريخ النهاية راح",IF(D258="","تمام، بس بدون تكلفة (ما نقدر نحسب ربحك)",IF(N(J258)&lt;0,"تحت التكلفة، وانت قاصد",IF(K258&lt;$B$7,"تمام، بس هامشك أقل من حدّك","جاهز")))))))))))))))</f>
        <v/>
      </c>
      <c r="O258" s="19" t="b">
        <f>AND(N258&lt;&gt;"",ISNA(MATCH(N258,{"رقم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59">
      <c r="A259" s="13"/>
      <c r="B259" s="14"/>
      <c r="C259" s="15"/>
      <c r="D259" s="15"/>
      <c r="E259" s="15"/>
      <c r="F259" s="16"/>
      <c r="G259" s="15"/>
      <c r="H259" s="17" t="str">
        <f>IF(OR(C259="",AND(F259="",G259="")),"",IF(G259&lt;&gt;"",ROUND(G259,2),IF($B$8="ريال كامل",ROUNDDOWN(C259*(1-IF(F259&gt;1,F259/100,F259)),0),IF($B$8="ينتهي بـ ٩",ROUND((C259*(1-IF(F259&gt;1,F259/100,F259))+1)/10,0)*10-1,ROUND(C259*(1-IF(F259&gt;1,F259/100,F259)),2)))))</f>
        <v/>
      </c>
      <c r="I259" s="17" t="str">
        <f>IF(OR(C259="",D259=""),"",ROUND(C259/IF($B$5="نعم",1+$B$6,1)-D259-N(E259),2))</f>
        <v/>
      </c>
      <c r="J259" s="17" t="str">
        <f>IF(OR(H259="",D259=""),"",ROUND(H259/IF($B$5="نعم",1+$B$6,1)-D259-N(E259),2))</f>
        <v/>
      </c>
      <c r="K259" s="18" t="str">
        <f>IF(OR(J259="",N(H259)&lt;=0),"",J259/(H259/IF($B$5="نعم",1+$B$6,1)))</f>
        <v/>
      </c>
      <c r="L259" s="18" t="str">
        <f>IF(OR(I259="",J259="",N(I259)&lt;=0),"",1-J259/I259)</f>
        <v/>
      </c>
      <c r="M259" s="14"/>
      <c r="N259" s="19" t="str">
        <f>IF(AND(A259="",C259=""),"",IF(A259="","رقم المنتج ناقص",IF(AND($B$9="سلة",ISERROR(VALUE(A259))),"رقم المنتج: أرقام إنجليزية بس",IF(COUNTIF($A$11:$A$1010,A259)&gt;1,"رقم المنتج مكرر",IF(C259="","السعر الحالي ناقص",IF(H259="","حط نسبة خصم أو سعر عرض",IF(H259&lt;=0,"سعر العرض لازم يكون أكبر من صفر",IF(H259&gt;=C259,"سعر العرض = السعر أو أعلى",IF(AND(J259&lt;&gt;"",N(J259)&lt;0,M259&lt;&gt;"نعم"),"تحت التكلفة",IF($B$4="","حط نهاية العرض فوق",IF(AND($B$2&lt;&gt;"",$B$4&lt;$B$2),"النهاية قبل البداية",IF($B$4&lt;TODAY(),"تاريخ النهاية راح",IF(D259="","تمام، بس بدون تكلفة (ما نقدر نحسب ربحك)",IF(N(J259)&lt;0,"تحت التكلفة، وانت قاصد",IF(K259&lt;$B$7,"تمام، بس هامشك أقل من حدّك","جاهز")))))))))))))))</f>
        <v/>
      </c>
      <c r="O259" s="19" t="b">
        <f>AND(N259&lt;&gt;"",ISNA(MATCH(N259,{"رقم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0">
      <c r="A260" s="13"/>
      <c r="B260" s="14"/>
      <c r="C260" s="15"/>
      <c r="D260" s="15"/>
      <c r="E260" s="15"/>
      <c r="F260" s="16"/>
      <c r="G260" s="15"/>
      <c r="H260" s="17" t="str">
        <f>IF(OR(C260="",AND(F260="",G260="")),"",IF(G260&lt;&gt;"",ROUND(G260,2),IF($B$8="ريال كامل",ROUNDDOWN(C260*(1-IF(F260&gt;1,F260/100,F260)),0),IF($B$8="ينتهي بـ ٩",ROUND((C260*(1-IF(F260&gt;1,F260/100,F260))+1)/10,0)*10-1,ROUND(C260*(1-IF(F260&gt;1,F260/100,F260)),2)))))</f>
        <v/>
      </c>
      <c r="I260" s="17" t="str">
        <f>IF(OR(C260="",D260=""),"",ROUND(C260/IF($B$5="نعم",1+$B$6,1)-D260-N(E260),2))</f>
        <v/>
      </c>
      <c r="J260" s="17" t="str">
        <f>IF(OR(H260="",D260=""),"",ROUND(H260/IF($B$5="نعم",1+$B$6,1)-D260-N(E260),2))</f>
        <v/>
      </c>
      <c r="K260" s="18" t="str">
        <f>IF(OR(J260="",N(H260)&lt;=0),"",J260/(H260/IF($B$5="نعم",1+$B$6,1)))</f>
        <v/>
      </c>
      <c r="L260" s="18" t="str">
        <f>IF(OR(I260="",J260="",N(I260)&lt;=0),"",1-J260/I260)</f>
        <v/>
      </c>
      <c r="M260" s="14"/>
      <c r="N260" s="19" t="str">
        <f>IF(AND(A260="",C260=""),"",IF(A260="","رقم المنتج ناقص",IF(AND($B$9="سلة",ISERROR(VALUE(A260))),"رقم المنتج: أرقام إنجليزية بس",IF(COUNTIF($A$11:$A$1010,A260)&gt;1,"رقم المنتج مكرر",IF(C260="","السعر الحالي ناقص",IF(H260="","حط نسبة خصم أو سعر عرض",IF(H260&lt;=0,"سعر العرض لازم يكون أكبر من صفر",IF(H260&gt;=C260,"سعر العرض = السعر أو أعلى",IF(AND(J260&lt;&gt;"",N(J260)&lt;0,M260&lt;&gt;"نعم"),"تحت التكلفة",IF($B$4="","حط نهاية العرض فوق",IF(AND($B$2&lt;&gt;"",$B$4&lt;$B$2),"النهاية قبل البداية",IF($B$4&lt;TODAY(),"تاريخ النهاية راح",IF(D260="","تمام، بس بدون تكلفة (ما نقدر نحسب ربحك)",IF(N(J260)&lt;0,"تحت التكلفة، وانت قاصد",IF(K260&lt;$B$7,"تمام، بس هامشك أقل من حدّك","جاهز")))))))))))))))</f>
        <v/>
      </c>
      <c r="O260" s="19" t="b">
        <f>AND(N260&lt;&gt;"",ISNA(MATCH(N260,{"رقم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1">
      <c r="A261" s="13"/>
      <c r="B261" s="14"/>
      <c r="C261" s="15"/>
      <c r="D261" s="15"/>
      <c r="E261" s="15"/>
      <c r="F261" s="16"/>
      <c r="G261" s="15"/>
      <c r="H261" s="17" t="str">
        <f>IF(OR(C261="",AND(F261="",G261="")),"",IF(G261&lt;&gt;"",ROUND(G261,2),IF($B$8="ريال كامل",ROUNDDOWN(C261*(1-IF(F261&gt;1,F261/100,F261)),0),IF($B$8="ينتهي بـ ٩",ROUND((C261*(1-IF(F261&gt;1,F261/100,F261))+1)/10,0)*10-1,ROUND(C261*(1-IF(F261&gt;1,F261/100,F261)),2)))))</f>
        <v/>
      </c>
      <c r="I261" s="17" t="str">
        <f>IF(OR(C261="",D261=""),"",ROUND(C261/IF($B$5="نعم",1+$B$6,1)-D261-N(E261),2))</f>
        <v/>
      </c>
      <c r="J261" s="17" t="str">
        <f>IF(OR(H261="",D261=""),"",ROUND(H261/IF($B$5="نعم",1+$B$6,1)-D261-N(E261),2))</f>
        <v/>
      </c>
      <c r="K261" s="18" t="str">
        <f>IF(OR(J261="",N(H261)&lt;=0),"",J261/(H261/IF($B$5="نعم",1+$B$6,1)))</f>
        <v/>
      </c>
      <c r="L261" s="18" t="str">
        <f>IF(OR(I261="",J261="",N(I261)&lt;=0),"",1-J261/I261)</f>
        <v/>
      </c>
      <c r="M261" s="14"/>
      <c r="N261" s="19" t="str">
        <f>IF(AND(A261="",C261=""),"",IF(A261="","رقم المنتج ناقص",IF(AND($B$9="سلة",ISERROR(VALUE(A261))),"رقم المنتج: أرقام إنجليزية بس",IF(COUNTIF($A$11:$A$1010,A261)&gt;1,"رقم المنتج مكرر",IF(C261="","السعر الحالي ناقص",IF(H261="","حط نسبة خصم أو سعر عرض",IF(H261&lt;=0,"سعر العرض لازم يكون أكبر من صفر",IF(H261&gt;=C261,"سعر العرض = السعر أو أعلى",IF(AND(J261&lt;&gt;"",N(J261)&lt;0,M261&lt;&gt;"نعم"),"تحت التكلفة",IF($B$4="","حط نهاية العرض فوق",IF(AND($B$2&lt;&gt;"",$B$4&lt;$B$2),"النهاية قبل البداية",IF($B$4&lt;TODAY(),"تاريخ النهاية راح",IF(D261="","تمام، بس بدون تكلفة (ما نقدر نحسب ربحك)",IF(N(J261)&lt;0,"تحت التكلفة، وانت قاصد",IF(K261&lt;$B$7,"تمام، بس هامشك أقل من حدّك","جاهز")))))))))))))))</f>
        <v/>
      </c>
      <c r="O261" s="19" t="b">
        <f>AND(N261&lt;&gt;"",ISNA(MATCH(N261,{"رقم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2">
      <c r="A262" s="13"/>
      <c r="B262" s="14"/>
      <c r="C262" s="15"/>
      <c r="D262" s="15"/>
      <c r="E262" s="15"/>
      <c r="F262" s="16"/>
      <c r="G262" s="15"/>
      <c r="H262" s="17" t="str">
        <f>IF(OR(C262="",AND(F262="",G262="")),"",IF(G262&lt;&gt;"",ROUND(G262,2),IF($B$8="ريال كامل",ROUNDDOWN(C262*(1-IF(F262&gt;1,F262/100,F262)),0),IF($B$8="ينتهي بـ ٩",ROUND((C262*(1-IF(F262&gt;1,F262/100,F262))+1)/10,0)*10-1,ROUND(C262*(1-IF(F262&gt;1,F262/100,F262)),2)))))</f>
        <v/>
      </c>
      <c r="I262" s="17" t="str">
        <f>IF(OR(C262="",D262=""),"",ROUND(C262/IF($B$5="نعم",1+$B$6,1)-D262-N(E262),2))</f>
        <v/>
      </c>
      <c r="J262" s="17" t="str">
        <f>IF(OR(H262="",D262=""),"",ROUND(H262/IF($B$5="نعم",1+$B$6,1)-D262-N(E262),2))</f>
        <v/>
      </c>
      <c r="K262" s="18" t="str">
        <f>IF(OR(J262="",N(H262)&lt;=0),"",J262/(H262/IF($B$5="نعم",1+$B$6,1)))</f>
        <v/>
      </c>
      <c r="L262" s="18" t="str">
        <f>IF(OR(I262="",J262="",N(I262)&lt;=0),"",1-J262/I262)</f>
        <v/>
      </c>
      <c r="M262" s="14"/>
      <c r="N262" s="19" t="str">
        <f>IF(AND(A262="",C262=""),"",IF(A262="","رقم المنتج ناقص",IF(AND($B$9="سلة",ISERROR(VALUE(A262))),"رقم المنتج: أرقام إنجليزية بس",IF(COUNTIF($A$11:$A$1010,A262)&gt;1,"رقم المنتج مكرر",IF(C262="","السعر الحالي ناقص",IF(H262="","حط نسبة خصم أو سعر عرض",IF(H262&lt;=0,"سعر العرض لازم يكون أكبر من صفر",IF(H262&gt;=C262,"سعر العرض = السعر أو أعلى",IF(AND(J262&lt;&gt;"",N(J262)&lt;0,M262&lt;&gt;"نعم"),"تحت التكلفة",IF($B$4="","حط نهاية العرض فوق",IF(AND($B$2&lt;&gt;"",$B$4&lt;$B$2),"النهاية قبل البداية",IF($B$4&lt;TODAY(),"تاريخ النهاية راح",IF(D262="","تمام، بس بدون تكلفة (ما نقدر نحسب ربحك)",IF(N(J262)&lt;0,"تحت التكلفة، وانت قاصد",IF(K262&lt;$B$7,"تمام، بس هامشك أقل من حدّك","جاهز")))))))))))))))</f>
        <v/>
      </c>
      <c r="O262" s="19" t="b">
        <f>AND(N262&lt;&gt;"",ISNA(MATCH(N262,{"رقم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3">
      <c r="A263" s="13"/>
      <c r="B263" s="14"/>
      <c r="C263" s="15"/>
      <c r="D263" s="15"/>
      <c r="E263" s="15"/>
      <c r="F263" s="16"/>
      <c r="G263" s="15"/>
      <c r="H263" s="17" t="str">
        <f>IF(OR(C263="",AND(F263="",G263="")),"",IF(G263&lt;&gt;"",ROUND(G263,2),IF($B$8="ريال كامل",ROUNDDOWN(C263*(1-IF(F263&gt;1,F263/100,F263)),0),IF($B$8="ينتهي بـ ٩",ROUND((C263*(1-IF(F263&gt;1,F263/100,F263))+1)/10,0)*10-1,ROUND(C263*(1-IF(F263&gt;1,F263/100,F263)),2)))))</f>
        <v/>
      </c>
      <c r="I263" s="17" t="str">
        <f>IF(OR(C263="",D263=""),"",ROUND(C263/IF($B$5="نعم",1+$B$6,1)-D263-N(E263),2))</f>
        <v/>
      </c>
      <c r="J263" s="17" t="str">
        <f>IF(OR(H263="",D263=""),"",ROUND(H263/IF($B$5="نعم",1+$B$6,1)-D263-N(E263),2))</f>
        <v/>
      </c>
      <c r="K263" s="18" t="str">
        <f>IF(OR(J263="",N(H263)&lt;=0),"",J263/(H263/IF($B$5="نعم",1+$B$6,1)))</f>
        <v/>
      </c>
      <c r="L263" s="18" t="str">
        <f>IF(OR(I263="",J263="",N(I263)&lt;=0),"",1-J263/I263)</f>
        <v/>
      </c>
      <c r="M263" s="14"/>
      <c r="N263" s="19" t="str">
        <f>IF(AND(A263="",C263=""),"",IF(A263="","رقم المنتج ناقص",IF(AND($B$9="سلة",ISERROR(VALUE(A263))),"رقم المنتج: أرقام إنجليزية بس",IF(COUNTIF($A$11:$A$1010,A263)&gt;1,"رقم المنتج مكرر",IF(C263="","السعر الحالي ناقص",IF(H263="","حط نسبة خصم أو سعر عرض",IF(H263&lt;=0,"سعر العرض لازم يكون أكبر من صفر",IF(H263&gt;=C263,"سعر العرض = السعر أو أعلى",IF(AND(J263&lt;&gt;"",N(J263)&lt;0,M263&lt;&gt;"نعم"),"تحت التكلفة",IF($B$4="","حط نهاية العرض فوق",IF(AND($B$2&lt;&gt;"",$B$4&lt;$B$2),"النهاية قبل البداية",IF($B$4&lt;TODAY(),"تاريخ النهاية راح",IF(D263="","تمام، بس بدون تكلفة (ما نقدر نحسب ربحك)",IF(N(J263)&lt;0,"تحت التكلفة، وانت قاصد",IF(K263&lt;$B$7,"تمام، بس هامشك أقل من حدّك","جاهز")))))))))))))))</f>
        <v/>
      </c>
      <c r="O263" s="19" t="b">
        <f>AND(N263&lt;&gt;"",ISNA(MATCH(N263,{"رقم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4">
      <c r="A264" s="13"/>
      <c r="B264" s="14"/>
      <c r="C264" s="15"/>
      <c r="D264" s="15"/>
      <c r="E264" s="15"/>
      <c r="F264" s="16"/>
      <c r="G264" s="15"/>
      <c r="H264" s="17" t="str">
        <f>IF(OR(C264="",AND(F264="",G264="")),"",IF(G264&lt;&gt;"",ROUND(G264,2),IF($B$8="ريال كامل",ROUNDDOWN(C264*(1-IF(F264&gt;1,F264/100,F264)),0),IF($B$8="ينتهي بـ ٩",ROUND((C264*(1-IF(F264&gt;1,F264/100,F264))+1)/10,0)*10-1,ROUND(C264*(1-IF(F264&gt;1,F264/100,F264)),2)))))</f>
        <v/>
      </c>
      <c r="I264" s="17" t="str">
        <f>IF(OR(C264="",D264=""),"",ROUND(C264/IF($B$5="نعم",1+$B$6,1)-D264-N(E264),2))</f>
        <v/>
      </c>
      <c r="J264" s="17" t="str">
        <f>IF(OR(H264="",D264=""),"",ROUND(H264/IF($B$5="نعم",1+$B$6,1)-D264-N(E264),2))</f>
        <v/>
      </c>
      <c r="K264" s="18" t="str">
        <f>IF(OR(J264="",N(H264)&lt;=0),"",J264/(H264/IF($B$5="نعم",1+$B$6,1)))</f>
        <v/>
      </c>
      <c r="L264" s="18" t="str">
        <f>IF(OR(I264="",J264="",N(I264)&lt;=0),"",1-J264/I264)</f>
        <v/>
      </c>
      <c r="M264" s="14"/>
      <c r="N264" s="19" t="str">
        <f>IF(AND(A264="",C264=""),"",IF(A264="","رقم المنتج ناقص",IF(AND($B$9="سلة",ISERROR(VALUE(A264))),"رقم المنتج: أرقام إنجليزية بس",IF(COUNTIF($A$11:$A$1010,A264)&gt;1,"رقم المنتج مكرر",IF(C264="","السعر الحالي ناقص",IF(H264="","حط نسبة خصم أو سعر عرض",IF(H264&lt;=0,"سعر العرض لازم يكون أكبر من صفر",IF(H264&gt;=C264,"سعر العرض = السعر أو أعلى",IF(AND(J264&lt;&gt;"",N(J264)&lt;0,M264&lt;&gt;"نعم"),"تحت التكلفة",IF($B$4="","حط نهاية العرض فوق",IF(AND($B$2&lt;&gt;"",$B$4&lt;$B$2),"النهاية قبل البداية",IF($B$4&lt;TODAY(),"تاريخ النهاية راح",IF(D264="","تمام، بس بدون تكلفة (ما نقدر نحسب ربحك)",IF(N(J264)&lt;0,"تحت التكلفة، وانت قاصد",IF(K264&lt;$B$7,"تمام، بس هامشك أقل من حدّك","جاهز")))))))))))))))</f>
        <v/>
      </c>
      <c r="O264" s="19" t="b">
        <f>AND(N264&lt;&gt;"",ISNA(MATCH(N264,{"رقم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5">
      <c r="A265" s="13"/>
      <c r="B265" s="14"/>
      <c r="C265" s="15"/>
      <c r="D265" s="15"/>
      <c r="E265" s="15"/>
      <c r="F265" s="16"/>
      <c r="G265" s="15"/>
      <c r="H265" s="17" t="str">
        <f>IF(OR(C265="",AND(F265="",G265="")),"",IF(G265&lt;&gt;"",ROUND(G265,2),IF($B$8="ريال كامل",ROUNDDOWN(C265*(1-IF(F265&gt;1,F265/100,F265)),0),IF($B$8="ينتهي بـ ٩",ROUND((C265*(1-IF(F265&gt;1,F265/100,F265))+1)/10,0)*10-1,ROUND(C265*(1-IF(F265&gt;1,F265/100,F265)),2)))))</f>
        <v/>
      </c>
      <c r="I265" s="17" t="str">
        <f>IF(OR(C265="",D265=""),"",ROUND(C265/IF($B$5="نعم",1+$B$6,1)-D265-N(E265),2))</f>
        <v/>
      </c>
      <c r="J265" s="17" t="str">
        <f>IF(OR(H265="",D265=""),"",ROUND(H265/IF($B$5="نعم",1+$B$6,1)-D265-N(E265),2))</f>
        <v/>
      </c>
      <c r="K265" s="18" t="str">
        <f>IF(OR(J265="",N(H265)&lt;=0),"",J265/(H265/IF($B$5="نعم",1+$B$6,1)))</f>
        <v/>
      </c>
      <c r="L265" s="18" t="str">
        <f>IF(OR(I265="",J265="",N(I265)&lt;=0),"",1-J265/I265)</f>
        <v/>
      </c>
      <c r="M265" s="14"/>
      <c r="N265" s="19" t="str">
        <f>IF(AND(A265="",C265=""),"",IF(A265="","رقم المنتج ناقص",IF(AND($B$9="سلة",ISERROR(VALUE(A265))),"رقم المنتج: أرقام إنجليزية بس",IF(COUNTIF($A$11:$A$1010,A265)&gt;1,"رقم المنتج مكرر",IF(C265="","السعر الحالي ناقص",IF(H265="","حط نسبة خصم أو سعر عرض",IF(H265&lt;=0,"سعر العرض لازم يكون أكبر من صفر",IF(H265&gt;=C265,"سعر العرض = السعر أو أعلى",IF(AND(J265&lt;&gt;"",N(J265)&lt;0,M265&lt;&gt;"نعم"),"تحت التكلفة",IF($B$4="","حط نهاية العرض فوق",IF(AND($B$2&lt;&gt;"",$B$4&lt;$B$2),"النهاية قبل البداية",IF($B$4&lt;TODAY(),"تاريخ النهاية راح",IF(D265="","تمام، بس بدون تكلفة (ما نقدر نحسب ربحك)",IF(N(J265)&lt;0,"تحت التكلفة، وانت قاصد",IF(K265&lt;$B$7,"تمام، بس هامشك أقل من حدّك","جاهز")))))))))))))))</f>
        <v/>
      </c>
      <c r="O265" s="19" t="b">
        <f>AND(N265&lt;&gt;"",ISNA(MATCH(N265,{"رقم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6">
      <c r="A266" s="13"/>
      <c r="B266" s="14"/>
      <c r="C266" s="15"/>
      <c r="D266" s="15"/>
      <c r="E266" s="15"/>
      <c r="F266" s="16"/>
      <c r="G266" s="15"/>
      <c r="H266" s="17" t="str">
        <f>IF(OR(C266="",AND(F266="",G266="")),"",IF(G266&lt;&gt;"",ROUND(G266,2),IF($B$8="ريال كامل",ROUNDDOWN(C266*(1-IF(F266&gt;1,F266/100,F266)),0),IF($B$8="ينتهي بـ ٩",ROUND((C266*(1-IF(F266&gt;1,F266/100,F266))+1)/10,0)*10-1,ROUND(C266*(1-IF(F266&gt;1,F266/100,F266)),2)))))</f>
        <v/>
      </c>
      <c r="I266" s="17" t="str">
        <f>IF(OR(C266="",D266=""),"",ROUND(C266/IF($B$5="نعم",1+$B$6,1)-D266-N(E266),2))</f>
        <v/>
      </c>
      <c r="J266" s="17" t="str">
        <f>IF(OR(H266="",D266=""),"",ROUND(H266/IF($B$5="نعم",1+$B$6,1)-D266-N(E266),2))</f>
        <v/>
      </c>
      <c r="K266" s="18" t="str">
        <f>IF(OR(J266="",N(H266)&lt;=0),"",J266/(H266/IF($B$5="نعم",1+$B$6,1)))</f>
        <v/>
      </c>
      <c r="L266" s="18" t="str">
        <f>IF(OR(I266="",J266="",N(I266)&lt;=0),"",1-J266/I266)</f>
        <v/>
      </c>
      <c r="M266" s="14"/>
      <c r="N266" s="19" t="str">
        <f>IF(AND(A266="",C266=""),"",IF(A266="","رقم المنتج ناقص",IF(AND($B$9="سلة",ISERROR(VALUE(A266))),"رقم المنتج: أرقام إنجليزية بس",IF(COUNTIF($A$11:$A$1010,A266)&gt;1,"رقم المنتج مكرر",IF(C266="","السعر الحالي ناقص",IF(H266="","حط نسبة خصم أو سعر عرض",IF(H266&lt;=0,"سعر العرض لازم يكون أكبر من صفر",IF(H266&gt;=C266,"سعر العرض = السعر أو أعلى",IF(AND(J266&lt;&gt;"",N(J266)&lt;0,M266&lt;&gt;"نعم"),"تحت التكلفة",IF($B$4="","حط نهاية العرض فوق",IF(AND($B$2&lt;&gt;"",$B$4&lt;$B$2),"النهاية قبل البداية",IF($B$4&lt;TODAY(),"تاريخ النهاية راح",IF(D266="","تمام، بس بدون تكلفة (ما نقدر نحسب ربحك)",IF(N(J266)&lt;0,"تحت التكلفة، وانت قاصد",IF(K266&lt;$B$7,"تمام، بس هامشك أقل من حدّك","جاهز")))))))))))))))</f>
        <v/>
      </c>
      <c r="O266" s="19" t="b">
        <f>AND(N266&lt;&gt;"",ISNA(MATCH(N266,{"رقم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7">
      <c r="A267" s="13"/>
      <c r="B267" s="14"/>
      <c r="C267" s="15"/>
      <c r="D267" s="15"/>
      <c r="E267" s="15"/>
      <c r="F267" s="16"/>
      <c r="G267" s="15"/>
      <c r="H267" s="17" t="str">
        <f>IF(OR(C267="",AND(F267="",G267="")),"",IF(G267&lt;&gt;"",ROUND(G267,2),IF($B$8="ريال كامل",ROUNDDOWN(C267*(1-IF(F267&gt;1,F267/100,F267)),0),IF($B$8="ينتهي بـ ٩",ROUND((C267*(1-IF(F267&gt;1,F267/100,F267))+1)/10,0)*10-1,ROUND(C267*(1-IF(F267&gt;1,F267/100,F267)),2)))))</f>
        <v/>
      </c>
      <c r="I267" s="17" t="str">
        <f>IF(OR(C267="",D267=""),"",ROUND(C267/IF($B$5="نعم",1+$B$6,1)-D267-N(E267),2))</f>
        <v/>
      </c>
      <c r="J267" s="17" t="str">
        <f>IF(OR(H267="",D267=""),"",ROUND(H267/IF($B$5="نعم",1+$B$6,1)-D267-N(E267),2))</f>
        <v/>
      </c>
      <c r="K267" s="18" t="str">
        <f>IF(OR(J267="",N(H267)&lt;=0),"",J267/(H267/IF($B$5="نعم",1+$B$6,1)))</f>
        <v/>
      </c>
      <c r="L267" s="18" t="str">
        <f>IF(OR(I267="",J267="",N(I267)&lt;=0),"",1-J267/I267)</f>
        <v/>
      </c>
      <c r="M267" s="14"/>
      <c r="N267" s="19" t="str">
        <f>IF(AND(A267="",C267=""),"",IF(A267="","رقم المنتج ناقص",IF(AND($B$9="سلة",ISERROR(VALUE(A267))),"رقم المنتج: أرقام إنجليزية بس",IF(COUNTIF($A$11:$A$1010,A267)&gt;1,"رقم المنتج مكرر",IF(C267="","السعر الحالي ناقص",IF(H267="","حط نسبة خصم أو سعر عرض",IF(H267&lt;=0,"سعر العرض لازم يكون أكبر من صفر",IF(H267&gt;=C267,"سعر العرض = السعر أو أعلى",IF(AND(J267&lt;&gt;"",N(J267)&lt;0,M267&lt;&gt;"نعم"),"تحت التكلفة",IF($B$4="","حط نهاية العرض فوق",IF(AND($B$2&lt;&gt;"",$B$4&lt;$B$2),"النهاية قبل البداية",IF($B$4&lt;TODAY(),"تاريخ النهاية راح",IF(D267="","تمام، بس بدون تكلفة (ما نقدر نحسب ربحك)",IF(N(J267)&lt;0,"تحت التكلفة، وانت قاصد",IF(K267&lt;$B$7,"تمام، بس هامشك أقل من حدّك","جاهز")))))))))))))))</f>
        <v/>
      </c>
      <c r="O267" s="19" t="b">
        <f>AND(N267&lt;&gt;"",ISNA(MATCH(N267,{"رقم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8">
      <c r="A268" s="13"/>
      <c r="B268" s="14"/>
      <c r="C268" s="15"/>
      <c r="D268" s="15"/>
      <c r="E268" s="15"/>
      <c r="F268" s="16"/>
      <c r="G268" s="15"/>
      <c r="H268" s="17" t="str">
        <f>IF(OR(C268="",AND(F268="",G268="")),"",IF(G268&lt;&gt;"",ROUND(G268,2),IF($B$8="ريال كامل",ROUNDDOWN(C268*(1-IF(F268&gt;1,F268/100,F268)),0),IF($B$8="ينتهي بـ ٩",ROUND((C268*(1-IF(F268&gt;1,F268/100,F268))+1)/10,0)*10-1,ROUND(C268*(1-IF(F268&gt;1,F268/100,F268)),2)))))</f>
        <v/>
      </c>
      <c r="I268" s="17" t="str">
        <f>IF(OR(C268="",D268=""),"",ROUND(C268/IF($B$5="نعم",1+$B$6,1)-D268-N(E268),2))</f>
        <v/>
      </c>
      <c r="J268" s="17" t="str">
        <f>IF(OR(H268="",D268=""),"",ROUND(H268/IF($B$5="نعم",1+$B$6,1)-D268-N(E268),2))</f>
        <v/>
      </c>
      <c r="K268" s="18" t="str">
        <f>IF(OR(J268="",N(H268)&lt;=0),"",J268/(H268/IF($B$5="نعم",1+$B$6,1)))</f>
        <v/>
      </c>
      <c r="L268" s="18" t="str">
        <f>IF(OR(I268="",J268="",N(I268)&lt;=0),"",1-J268/I268)</f>
        <v/>
      </c>
      <c r="M268" s="14"/>
      <c r="N268" s="19" t="str">
        <f>IF(AND(A268="",C268=""),"",IF(A268="","رقم المنتج ناقص",IF(AND($B$9="سلة",ISERROR(VALUE(A268))),"رقم المنتج: أرقام إنجليزية بس",IF(COUNTIF($A$11:$A$1010,A268)&gt;1,"رقم المنتج مكرر",IF(C268="","السعر الحالي ناقص",IF(H268="","حط نسبة خصم أو سعر عرض",IF(H268&lt;=0,"سعر العرض لازم يكون أكبر من صفر",IF(H268&gt;=C268,"سعر العرض = السعر أو أعلى",IF(AND(J268&lt;&gt;"",N(J268)&lt;0,M268&lt;&gt;"نعم"),"تحت التكلفة",IF($B$4="","حط نهاية العرض فوق",IF(AND($B$2&lt;&gt;"",$B$4&lt;$B$2),"النهاية قبل البداية",IF($B$4&lt;TODAY(),"تاريخ النهاية راح",IF(D268="","تمام، بس بدون تكلفة (ما نقدر نحسب ربحك)",IF(N(J268)&lt;0,"تحت التكلفة، وانت قاصد",IF(K268&lt;$B$7,"تمام، بس هامشك أقل من حدّك","جاهز")))))))))))))))</f>
        <v/>
      </c>
      <c r="O268" s="19" t="b">
        <f>AND(N268&lt;&gt;"",ISNA(MATCH(N268,{"رقم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69">
      <c r="A269" s="13"/>
      <c r="B269" s="14"/>
      <c r="C269" s="15"/>
      <c r="D269" s="15"/>
      <c r="E269" s="15"/>
      <c r="F269" s="16"/>
      <c r="G269" s="15"/>
      <c r="H269" s="17" t="str">
        <f>IF(OR(C269="",AND(F269="",G269="")),"",IF(G269&lt;&gt;"",ROUND(G269,2),IF($B$8="ريال كامل",ROUNDDOWN(C269*(1-IF(F269&gt;1,F269/100,F269)),0),IF($B$8="ينتهي بـ ٩",ROUND((C269*(1-IF(F269&gt;1,F269/100,F269))+1)/10,0)*10-1,ROUND(C269*(1-IF(F269&gt;1,F269/100,F269)),2)))))</f>
        <v/>
      </c>
      <c r="I269" s="17" t="str">
        <f>IF(OR(C269="",D269=""),"",ROUND(C269/IF($B$5="نعم",1+$B$6,1)-D269-N(E269),2))</f>
        <v/>
      </c>
      <c r="J269" s="17" t="str">
        <f>IF(OR(H269="",D269=""),"",ROUND(H269/IF($B$5="نعم",1+$B$6,1)-D269-N(E269),2))</f>
        <v/>
      </c>
      <c r="K269" s="18" t="str">
        <f>IF(OR(J269="",N(H269)&lt;=0),"",J269/(H269/IF($B$5="نعم",1+$B$6,1)))</f>
        <v/>
      </c>
      <c r="L269" s="18" t="str">
        <f>IF(OR(I269="",J269="",N(I269)&lt;=0),"",1-J269/I269)</f>
        <v/>
      </c>
      <c r="M269" s="14"/>
      <c r="N269" s="19" t="str">
        <f>IF(AND(A269="",C269=""),"",IF(A269="","رقم المنتج ناقص",IF(AND($B$9="سلة",ISERROR(VALUE(A269))),"رقم المنتج: أرقام إنجليزية بس",IF(COUNTIF($A$11:$A$1010,A269)&gt;1,"رقم المنتج مكرر",IF(C269="","السعر الحالي ناقص",IF(H269="","حط نسبة خصم أو سعر عرض",IF(H269&lt;=0,"سعر العرض لازم يكون أكبر من صفر",IF(H269&gt;=C269,"سعر العرض = السعر أو أعلى",IF(AND(J269&lt;&gt;"",N(J269)&lt;0,M269&lt;&gt;"نعم"),"تحت التكلفة",IF($B$4="","حط نهاية العرض فوق",IF(AND($B$2&lt;&gt;"",$B$4&lt;$B$2),"النهاية قبل البداية",IF($B$4&lt;TODAY(),"تاريخ النهاية راح",IF(D269="","تمام، بس بدون تكلفة (ما نقدر نحسب ربحك)",IF(N(J269)&lt;0,"تحت التكلفة، وانت قاصد",IF(K269&lt;$B$7,"تمام، بس هامشك أقل من حدّك","جاهز")))))))))))))))</f>
        <v/>
      </c>
      <c r="O269" s="19" t="b">
        <f>AND(N269&lt;&gt;"",ISNA(MATCH(N269,{"رقم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0">
      <c r="A270" s="13"/>
      <c r="B270" s="14"/>
      <c r="C270" s="15"/>
      <c r="D270" s="15"/>
      <c r="E270" s="15"/>
      <c r="F270" s="16"/>
      <c r="G270" s="15"/>
      <c r="H270" s="17" t="str">
        <f>IF(OR(C270="",AND(F270="",G270="")),"",IF(G270&lt;&gt;"",ROUND(G270,2),IF($B$8="ريال كامل",ROUNDDOWN(C270*(1-IF(F270&gt;1,F270/100,F270)),0),IF($B$8="ينتهي بـ ٩",ROUND((C270*(1-IF(F270&gt;1,F270/100,F270))+1)/10,0)*10-1,ROUND(C270*(1-IF(F270&gt;1,F270/100,F270)),2)))))</f>
        <v/>
      </c>
      <c r="I270" s="17" t="str">
        <f>IF(OR(C270="",D270=""),"",ROUND(C270/IF($B$5="نعم",1+$B$6,1)-D270-N(E270),2))</f>
        <v/>
      </c>
      <c r="J270" s="17" t="str">
        <f>IF(OR(H270="",D270=""),"",ROUND(H270/IF($B$5="نعم",1+$B$6,1)-D270-N(E270),2))</f>
        <v/>
      </c>
      <c r="K270" s="18" t="str">
        <f>IF(OR(J270="",N(H270)&lt;=0),"",J270/(H270/IF($B$5="نعم",1+$B$6,1)))</f>
        <v/>
      </c>
      <c r="L270" s="18" t="str">
        <f>IF(OR(I270="",J270="",N(I270)&lt;=0),"",1-J270/I270)</f>
        <v/>
      </c>
      <c r="M270" s="14"/>
      <c r="N270" s="19" t="str">
        <f>IF(AND(A270="",C270=""),"",IF(A270="","رقم المنتج ناقص",IF(AND($B$9="سلة",ISERROR(VALUE(A270))),"رقم المنتج: أرقام إنجليزية بس",IF(COUNTIF($A$11:$A$1010,A270)&gt;1,"رقم المنتج مكرر",IF(C270="","السعر الحالي ناقص",IF(H270="","حط نسبة خصم أو سعر عرض",IF(H270&lt;=0,"سعر العرض لازم يكون أكبر من صفر",IF(H270&gt;=C270,"سعر العرض = السعر أو أعلى",IF(AND(J270&lt;&gt;"",N(J270)&lt;0,M270&lt;&gt;"نعم"),"تحت التكلفة",IF($B$4="","حط نهاية العرض فوق",IF(AND($B$2&lt;&gt;"",$B$4&lt;$B$2),"النهاية قبل البداية",IF($B$4&lt;TODAY(),"تاريخ النهاية راح",IF(D270="","تمام، بس بدون تكلفة (ما نقدر نحسب ربحك)",IF(N(J270)&lt;0,"تحت التكلفة، وانت قاصد",IF(K270&lt;$B$7,"تمام، بس هامشك أقل من حدّك","جاهز")))))))))))))))</f>
        <v/>
      </c>
      <c r="O270" s="19" t="b">
        <f>AND(N270&lt;&gt;"",ISNA(MATCH(N270,{"رقم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1">
      <c r="A271" s="13"/>
      <c r="B271" s="14"/>
      <c r="C271" s="15"/>
      <c r="D271" s="15"/>
      <c r="E271" s="15"/>
      <c r="F271" s="16"/>
      <c r="G271" s="15"/>
      <c r="H271" s="17" t="str">
        <f>IF(OR(C271="",AND(F271="",G271="")),"",IF(G271&lt;&gt;"",ROUND(G271,2),IF($B$8="ريال كامل",ROUNDDOWN(C271*(1-IF(F271&gt;1,F271/100,F271)),0),IF($B$8="ينتهي بـ ٩",ROUND((C271*(1-IF(F271&gt;1,F271/100,F271))+1)/10,0)*10-1,ROUND(C271*(1-IF(F271&gt;1,F271/100,F271)),2)))))</f>
        <v/>
      </c>
      <c r="I271" s="17" t="str">
        <f>IF(OR(C271="",D271=""),"",ROUND(C271/IF($B$5="نعم",1+$B$6,1)-D271-N(E271),2))</f>
        <v/>
      </c>
      <c r="J271" s="17" t="str">
        <f>IF(OR(H271="",D271=""),"",ROUND(H271/IF($B$5="نعم",1+$B$6,1)-D271-N(E271),2))</f>
        <v/>
      </c>
      <c r="K271" s="18" t="str">
        <f>IF(OR(J271="",N(H271)&lt;=0),"",J271/(H271/IF($B$5="نعم",1+$B$6,1)))</f>
        <v/>
      </c>
      <c r="L271" s="18" t="str">
        <f>IF(OR(I271="",J271="",N(I271)&lt;=0),"",1-J271/I271)</f>
        <v/>
      </c>
      <c r="M271" s="14"/>
      <c r="N271" s="19" t="str">
        <f>IF(AND(A271="",C271=""),"",IF(A271="","رقم المنتج ناقص",IF(AND($B$9="سلة",ISERROR(VALUE(A271))),"رقم المنتج: أرقام إنجليزية بس",IF(COUNTIF($A$11:$A$1010,A271)&gt;1,"رقم المنتج مكرر",IF(C271="","السعر الحالي ناقص",IF(H271="","حط نسبة خصم أو سعر عرض",IF(H271&lt;=0,"سعر العرض لازم يكون أكبر من صفر",IF(H271&gt;=C271,"سعر العرض = السعر أو أعلى",IF(AND(J271&lt;&gt;"",N(J271)&lt;0,M271&lt;&gt;"نعم"),"تحت التكلفة",IF($B$4="","حط نهاية العرض فوق",IF(AND($B$2&lt;&gt;"",$B$4&lt;$B$2),"النهاية قبل البداية",IF($B$4&lt;TODAY(),"تاريخ النهاية راح",IF(D271="","تمام، بس بدون تكلفة (ما نقدر نحسب ربحك)",IF(N(J271)&lt;0,"تحت التكلفة، وانت قاصد",IF(K271&lt;$B$7,"تمام، بس هامشك أقل من حدّك","جاهز")))))))))))))))</f>
        <v/>
      </c>
      <c r="O271" s="19" t="b">
        <f>AND(N271&lt;&gt;"",ISNA(MATCH(N271,{"رقم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2">
      <c r="A272" s="13"/>
      <c r="B272" s="14"/>
      <c r="C272" s="15"/>
      <c r="D272" s="15"/>
      <c r="E272" s="15"/>
      <c r="F272" s="16"/>
      <c r="G272" s="15"/>
      <c r="H272" s="17" t="str">
        <f>IF(OR(C272="",AND(F272="",G272="")),"",IF(G272&lt;&gt;"",ROUND(G272,2),IF($B$8="ريال كامل",ROUNDDOWN(C272*(1-IF(F272&gt;1,F272/100,F272)),0),IF($B$8="ينتهي بـ ٩",ROUND((C272*(1-IF(F272&gt;1,F272/100,F272))+1)/10,0)*10-1,ROUND(C272*(1-IF(F272&gt;1,F272/100,F272)),2)))))</f>
        <v/>
      </c>
      <c r="I272" s="17" t="str">
        <f>IF(OR(C272="",D272=""),"",ROUND(C272/IF($B$5="نعم",1+$B$6,1)-D272-N(E272),2))</f>
        <v/>
      </c>
      <c r="J272" s="17" t="str">
        <f>IF(OR(H272="",D272=""),"",ROUND(H272/IF($B$5="نعم",1+$B$6,1)-D272-N(E272),2))</f>
        <v/>
      </c>
      <c r="K272" s="18" t="str">
        <f>IF(OR(J272="",N(H272)&lt;=0),"",J272/(H272/IF($B$5="نعم",1+$B$6,1)))</f>
        <v/>
      </c>
      <c r="L272" s="18" t="str">
        <f>IF(OR(I272="",J272="",N(I272)&lt;=0),"",1-J272/I272)</f>
        <v/>
      </c>
      <c r="M272" s="14"/>
      <c r="N272" s="19" t="str">
        <f>IF(AND(A272="",C272=""),"",IF(A272="","رقم المنتج ناقص",IF(AND($B$9="سلة",ISERROR(VALUE(A272))),"رقم المنتج: أرقام إنجليزية بس",IF(COUNTIF($A$11:$A$1010,A272)&gt;1,"رقم المنتج مكرر",IF(C272="","السعر الحالي ناقص",IF(H272="","حط نسبة خصم أو سعر عرض",IF(H272&lt;=0,"سعر العرض لازم يكون أكبر من صفر",IF(H272&gt;=C272,"سعر العرض = السعر أو أعلى",IF(AND(J272&lt;&gt;"",N(J272)&lt;0,M272&lt;&gt;"نعم"),"تحت التكلفة",IF($B$4="","حط نهاية العرض فوق",IF(AND($B$2&lt;&gt;"",$B$4&lt;$B$2),"النهاية قبل البداية",IF($B$4&lt;TODAY(),"تاريخ النهاية راح",IF(D272="","تمام، بس بدون تكلفة (ما نقدر نحسب ربحك)",IF(N(J272)&lt;0,"تحت التكلفة، وانت قاصد",IF(K272&lt;$B$7,"تمام، بس هامشك أقل من حدّك","جاهز")))))))))))))))</f>
        <v/>
      </c>
      <c r="O272" s="19" t="b">
        <f>AND(N272&lt;&gt;"",ISNA(MATCH(N272,{"رقم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3">
      <c r="A273" s="13"/>
      <c r="B273" s="14"/>
      <c r="C273" s="15"/>
      <c r="D273" s="15"/>
      <c r="E273" s="15"/>
      <c r="F273" s="16"/>
      <c r="G273" s="15"/>
      <c r="H273" s="17" t="str">
        <f>IF(OR(C273="",AND(F273="",G273="")),"",IF(G273&lt;&gt;"",ROUND(G273,2),IF($B$8="ريال كامل",ROUNDDOWN(C273*(1-IF(F273&gt;1,F273/100,F273)),0),IF($B$8="ينتهي بـ ٩",ROUND((C273*(1-IF(F273&gt;1,F273/100,F273))+1)/10,0)*10-1,ROUND(C273*(1-IF(F273&gt;1,F273/100,F273)),2)))))</f>
        <v/>
      </c>
      <c r="I273" s="17" t="str">
        <f>IF(OR(C273="",D273=""),"",ROUND(C273/IF($B$5="نعم",1+$B$6,1)-D273-N(E273),2))</f>
        <v/>
      </c>
      <c r="J273" s="17" t="str">
        <f>IF(OR(H273="",D273=""),"",ROUND(H273/IF($B$5="نعم",1+$B$6,1)-D273-N(E273),2))</f>
        <v/>
      </c>
      <c r="K273" s="18" t="str">
        <f>IF(OR(J273="",N(H273)&lt;=0),"",J273/(H273/IF($B$5="نعم",1+$B$6,1)))</f>
        <v/>
      </c>
      <c r="L273" s="18" t="str">
        <f>IF(OR(I273="",J273="",N(I273)&lt;=0),"",1-J273/I273)</f>
        <v/>
      </c>
      <c r="M273" s="14"/>
      <c r="N273" s="19" t="str">
        <f>IF(AND(A273="",C273=""),"",IF(A273="","رقم المنتج ناقص",IF(AND($B$9="سلة",ISERROR(VALUE(A273))),"رقم المنتج: أرقام إنجليزية بس",IF(COUNTIF($A$11:$A$1010,A273)&gt;1,"رقم المنتج مكرر",IF(C273="","السعر الحالي ناقص",IF(H273="","حط نسبة خصم أو سعر عرض",IF(H273&lt;=0,"سعر العرض لازم يكون أكبر من صفر",IF(H273&gt;=C273,"سعر العرض = السعر أو أعلى",IF(AND(J273&lt;&gt;"",N(J273)&lt;0,M273&lt;&gt;"نعم"),"تحت التكلفة",IF($B$4="","حط نهاية العرض فوق",IF(AND($B$2&lt;&gt;"",$B$4&lt;$B$2),"النهاية قبل البداية",IF($B$4&lt;TODAY(),"تاريخ النهاية راح",IF(D273="","تمام، بس بدون تكلفة (ما نقدر نحسب ربحك)",IF(N(J273)&lt;0,"تحت التكلفة، وانت قاصد",IF(K273&lt;$B$7,"تمام، بس هامشك أقل من حدّك","جاهز")))))))))))))))</f>
        <v/>
      </c>
      <c r="O273" s="19" t="b">
        <f>AND(N273&lt;&gt;"",ISNA(MATCH(N273,{"رقم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4">
      <c r="A274" s="13"/>
      <c r="B274" s="14"/>
      <c r="C274" s="15"/>
      <c r="D274" s="15"/>
      <c r="E274" s="15"/>
      <c r="F274" s="16"/>
      <c r="G274" s="15"/>
      <c r="H274" s="17" t="str">
        <f>IF(OR(C274="",AND(F274="",G274="")),"",IF(G274&lt;&gt;"",ROUND(G274,2),IF($B$8="ريال كامل",ROUNDDOWN(C274*(1-IF(F274&gt;1,F274/100,F274)),0),IF($B$8="ينتهي بـ ٩",ROUND((C274*(1-IF(F274&gt;1,F274/100,F274))+1)/10,0)*10-1,ROUND(C274*(1-IF(F274&gt;1,F274/100,F274)),2)))))</f>
        <v/>
      </c>
      <c r="I274" s="17" t="str">
        <f>IF(OR(C274="",D274=""),"",ROUND(C274/IF($B$5="نعم",1+$B$6,1)-D274-N(E274),2))</f>
        <v/>
      </c>
      <c r="J274" s="17" t="str">
        <f>IF(OR(H274="",D274=""),"",ROUND(H274/IF($B$5="نعم",1+$B$6,1)-D274-N(E274),2))</f>
        <v/>
      </c>
      <c r="K274" s="18" t="str">
        <f>IF(OR(J274="",N(H274)&lt;=0),"",J274/(H274/IF($B$5="نعم",1+$B$6,1)))</f>
        <v/>
      </c>
      <c r="L274" s="18" t="str">
        <f>IF(OR(I274="",J274="",N(I274)&lt;=0),"",1-J274/I274)</f>
        <v/>
      </c>
      <c r="M274" s="14"/>
      <c r="N274" s="19" t="str">
        <f>IF(AND(A274="",C274=""),"",IF(A274="","رقم المنتج ناقص",IF(AND($B$9="سلة",ISERROR(VALUE(A274))),"رقم المنتج: أرقام إنجليزية بس",IF(COUNTIF($A$11:$A$1010,A274)&gt;1,"رقم المنتج مكرر",IF(C274="","السعر الحالي ناقص",IF(H274="","حط نسبة خصم أو سعر عرض",IF(H274&lt;=0,"سعر العرض لازم يكون أكبر من صفر",IF(H274&gt;=C274,"سعر العرض = السعر أو أعلى",IF(AND(J274&lt;&gt;"",N(J274)&lt;0,M274&lt;&gt;"نعم"),"تحت التكلفة",IF($B$4="","حط نهاية العرض فوق",IF(AND($B$2&lt;&gt;"",$B$4&lt;$B$2),"النهاية قبل البداية",IF($B$4&lt;TODAY(),"تاريخ النهاية راح",IF(D274="","تمام، بس بدون تكلفة (ما نقدر نحسب ربحك)",IF(N(J274)&lt;0,"تحت التكلفة، وانت قاصد",IF(K274&lt;$B$7,"تمام، بس هامشك أقل من حدّك","جاهز")))))))))))))))</f>
        <v/>
      </c>
      <c r="O274" s="19" t="b">
        <f>AND(N274&lt;&gt;"",ISNA(MATCH(N274,{"رقم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5">
      <c r="A275" s="13"/>
      <c r="B275" s="14"/>
      <c r="C275" s="15"/>
      <c r="D275" s="15"/>
      <c r="E275" s="15"/>
      <c r="F275" s="16"/>
      <c r="G275" s="15"/>
      <c r="H275" s="17" t="str">
        <f>IF(OR(C275="",AND(F275="",G275="")),"",IF(G275&lt;&gt;"",ROUND(G275,2),IF($B$8="ريال كامل",ROUNDDOWN(C275*(1-IF(F275&gt;1,F275/100,F275)),0),IF($B$8="ينتهي بـ ٩",ROUND((C275*(1-IF(F275&gt;1,F275/100,F275))+1)/10,0)*10-1,ROUND(C275*(1-IF(F275&gt;1,F275/100,F275)),2)))))</f>
        <v/>
      </c>
      <c r="I275" s="17" t="str">
        <f>IF(OR(C275="",D275=""),"",ROUND(C275/IF($B$5="نعم",1+$B$6,1)-D275-N(E275),2))</f>
        <v/>
      </c>
      <c r="J275" s="17" t="str">
        <f>IF(OR(H275="",D275=""),"",ROUND(H275/IF($B$5="نعم",1+$B$6,1)-D275-N(E275),2))</f>
        <v/>
      </c>
      <c r="K275" s="18" t="str">
        <f>IF(OR(J275="",N(H275)&lt;=0),"",J275/(H275/IF($B$5="نعم",1+$B$6,1)))</f>
        <v/>
      </c>
      <c r="L275" s="18" t="str">
        <f>IF(OR(I275="",J275="",N(I275)&lt;=0),"",1-J275/I275)</f>
        <v/>
      </c>
      <c r="M275" s="14"/>
      <c r="N275" s="19" t="str">
        <f>IF(AND(A275="",C275=""),"",IF(A275="","رقم المنتج ناقص",IF(AND($B$9="سلة",ISERROR(VALUE(A275))),"رقم المنتج: أرقام إنجليزية بس",IF(COUNTIF($A$11:$A$1010,A275)&gt;1,"رقم المنتج مكرر",IF(C275="","السعر الحالي ناقص",IF(H275="","حط نسبة خصم أو سعر عرض",IF(H275&lt;=0,"سعر العرض لازم يكون أكبر من صفر",IF(H275&gt;=C275,"سعر العرض = السعر أو أعلى",IF(AND(J275&lt;&gt;"",N(J275)&lt;0,M275&lt;&gt;"نعم"),"تحت التكلفة",IF($B$4="","حط نهاية العرض فوق",IF(AND($B$2&lt;&gt;"",$B$4&lt;$B$2),"النهاية قبل البداية",IF($B$4&lt;TODAY(),"تاريخ النهاية راح",IF(D275="","تمام، بس بدون تكلفة (ما نقدر نحسب ربحك)",IF(N(J275)&lt;0,"تحت التكلفة، وانت قاصد",IF(K275&lt;$B$7,"تمام، بس هامشك أقل من حدّك","جاهز")))))))))))))))</f>
        <v/>
      </c>
      <c r="O275" s="19" t="b">
        <f>AND(N275&lt;&gt;"",ISNA(MATCH(N275,{"رقم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6">
      <c r="A276" s="13"/>
      <c r="B276" s="14"/>
      <c r="C276" s="15"/>
      <c r="D276" s="15"/>
      <c r="E276" s="15"/>
      <c r="F276" s="16"/>
      <c r="G276" s="15"/>
      <c r="H276" s="17" t="str">
        <f>IF(OR(C276="",AND(F276="",G276="")),"",IF(G276&lt;&gt;"",ROUND(G276,2),IF($B$8="ريال كامل",ROUNDDOWN(C276*(1-IF(F276&gt;1,F276/100,F276)),0),IF($B$8="ينتهي بـ ٩",ROUND((C276*(1-IF(F276&gt;1,F276/100,F276))+1)/10,0)*10-1,ROUND(C276*(1-IF(F276&gt;1,F276/100,F276)),2)))))</f>
        <v/>
      </c>
      <c r="I276" s="17" t="str">
        <f>IF(OR(C276="",D276=""),"",ROUND(C276/IF($B$5="نعم",1+$B$6,1)-D276-N(E276),2))</f>
        <v/>
      </c>
      <c r="J276" s="17" t="str">
        <f>IF(OR(H276="",D276=""),"",ROUND(H276/IF($B$5="نعم",1+$B$6,1)-D276-N(E276),2))</f>
        <v/>
      </c>
      <c r="K276" s="18" t="str">
        <f>IF(OR(J276="",N(H276)&lt;=0),"",J276/(H276/IF($B$5="نعم",1+$B$6,1)))</f>
        <v/>
      </c>
      <c r="L276" s="18" t="str">
        <f>IF(OR(I276="",J276="",N(I276)&lt;=0),"",1-J276/I276)</f>
        <v/>
      </c>
      <c r="M276" s="14"/>
      <c r="N276" s="19" t="str">
        <f>IF(AND(A276="",C276=""),"",IF(A276="","رقم المنتج ناقص",IF(AND($B$9="سلة",ISERROR(VALUE(A276))),"رقم المنتج: أرقام إنجليزية بس",IF(COUNTIF($A$11:$A$1010,A276)&gt;1,"رقم المنتج مكرر",IF(C276="","السعر الحالي ناقص",IF(H276="","حط نسبة خصم أو سعر عرض",IF(H276&lt;=0,"سعر العرض لازم يكون أكبر من صفر",IF(H276&gt;=C276,"سعر العرض = السعر أو أعلى",IF(AND(J276&lt;&gt;"",N(J276)&lt;0,M276&lt;&gt;"نعم"),"تحت التكلفة",IF($B$4="","حط نهاية العرض فوق",IF(AND($B$2&lt;&gt;"",$B$4&lt;$B$2),"النهاية قبل البداية",IF($B$4&lt;TODAY(),"تاريخ النهاية راح",IF(D276="","تمام، بس بدون تكلفة (ما نقدر نحسب ربحك)",IF(N(J276)&lt;0,"تحت التكلفة، وانت قاصد",IF(K276&lt;$B$7,"تمام، بس هامشك أقل من حدّك","جاهز")))))))))))))))</f>
        <v/>
      </c>
      <c r="O276" s="19" t="b">
        <f>AND(N276&lt;&gt;"",ISNA(MATCH(N276,{"رقم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7">
      <c r="A277" s="13"/>
      <c r="B277" s="14"/>
      <c r="C277" s="15"/>
      <c r="D277" s="15"/>
      <c r="E277" s="15"/>
      <c r="F277" s="16"/>
      <c r="G277" s="15"/>
      <c r="H277" s="17" t="str">
        <f>IF(OR(C277="",AND(F277="",G277="")),"",IF(G277&lt;&gt;"",ROUND(G277,2),IF($B$8="ريال كامل",ROUNDDOWN(C277*(1-IF(F277&gt;1,F277/100,F277)),0),IF($B$8="ينتهي بـ ٩",ROUND((C277*(1-IF(F277&gt;1,F277/100,F277))+1)/10,0)*10-1,ROUND(C277*(1-IF(F277&gt;1,F277/100,F277)),2)))))</f>
        <v/>
      </c>
      <c r="I277" s="17" t="str">
        <f>IF(OR(C277="",D277=""),"",ROUND(C277/IF($B$5="نعم",1+$B$6,1)-D277-N(E277),2))</f>
        <v/>
      </c>
      <c r="J277" s="17" t="str">
        <f>IF(OR(H277="",D277=""),"",ROUND(H277/IF($B$5="نعم",1+$B$6,1)-D277-N(E277),2))</f>
        <v/>
      </c>
      <c r="K277" s="18" t="str">
        <f>IF(OR(J277="",N(H277)&lt;=0),"",J277/(H277/IF($B$5="نعم",1+$B$6,1)))</f>
        <v/>
      </c>
      <c r="L277" s="18" t="str">
        <f>IF(OR(I277="",J277="",N(I277)&lt;=0),"",1-J277/I277)</f>
        <v/>
      </c>
      <c r="M277" s="14"/>
      <c r="N277" s="19" t="str">
        <f>IF(AND(A277="",C277=""),"",IF(A277="","رقم المنتج ناقص",IF(AND($B$9="سلة",ISERROR(VALUE(A277))),"رقم المنتج: أرقام إنجليزية بس",IF(COUNTIF($A$11:$A$1010,A277)&gt;1,"رقم المنتج مكرر",IF(C277="","السعر الحالي ناقص",IF(H277="","حط نسبة خصم أو سعر عرض",IF(H277&lt;=0,"سعر العرض لازم يكون أكبر من صفر",IF(H277&gt;=C277,"سعر العرض = السعر أو أعلى",IF(AND(J277&lt;&gt;"",N(J277)&lt;0,M277&lt;&gt;"نعم"),"تحت التكلفة",IF($B$4="","حط نهاية العرض فوق",IF(AND($B$2&lt;&gt;"",$B$4&lt;$B$2),"النهاية قبل البداية",IF($B$4&lt;TODAY(),"تاريخ النهاية راح",IF(D277="","تمام، بس بدون تكلفة (ما نقدر نحسب ربحك)",IF(N(J277)&lt;0,"تحت التكلفة، وانت قاصد",IF(K277&lt;$B$7,"تمام، بس هامشك أقل من حدّك","جاهز")))))))))))))))</f>
        <v/>
      </c>
      <c r="O277" s="19" t="b">
        <f>AND(N277&lt;&gt;"",ISNA(MATCH(N277,{"رقم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8">
      <c r="A278" s="13"/>
      <c r="B278" s="14"/>
      <c r="C278" s="15"/>
      <c r="D278" s="15"/>
      <c r="E278" s="15"/>
      <c r="F278" s="16"/>
      <c r="G278" s="15"/>
      <c r="H278" s="17" t="str">
        <f>IF(OR(C278="",AND(F278="",G278="")),"",IF(G278&lt;&gt;"",ROUND(G278,2),IF($B$8="ريال كامل",ROUNDDOWN(C278*(1-IF(F278&gt;1,F278/100,F278)),0),IF($B$8="ينتهي بـ ٩",ROUND((C278*(1-IF(F278&gt;1,F278/100,F278))+1)/10,0)*10-1,ROUND(C278*(1-IF(F278&gt;1,F278/100,F278)),2)))))</f>
        <v/>
      </c>
      <c r="I278" s="17" t="str">
        <f>IF(OR(C278="",D278=""),"",ROUND(C278/IF($B$5="نعم",1+$B$6,1)-D278-N(E278),2))</f>
        <v/>
      </c>
      <c r="J278" s="17" t="str">
        <f>IF(OR(H278="",D278=""),"",ROUND(H278/IF($B$5="نعم",1+$B$6,1)-D278-N(E278),2))</f>
        <v/>
      </c>
      <c r="K278" s="18" t="str">
        <f>IF(OR(J278="",N(H278)&lt;=0),"",J278/(H278/IF($B$5="نعم",1+$B$6,1)))</f>
        <v/>
      </c>
      <c r="L278" s="18" t="str">
        <f>IF(OR(I278="",J278="",N(I278)&lt;=0),"",1-J278/I278)</f>
        <v/>
      </c>
      <c r="M278" s="14"/>
      <c r="N278" s="19" t="str">
        <f>IF(AND(A278="",C278=""),"",IF(A278="","رقم المنتج ناقص",IF(AND($B$9="سلة",ISERROR(VALUE(A278))),"رقم المنتج: أرقام إنجليزية بس",IF(COUNTIF($A$11:$A$1010,A278)&gt;1,"رقم المنتج مكرر",IF(C278="","السعر الحالي ناقص",IF(H278="","حط نسبة خصم أو سعر عرض",IF(H278&lt;=0,"سعر العرض لازم يكون أكبر من صفر",IF(H278&gt;=C278,"سعر العرض = السعر أو أعلى",IF(AND(J278&lt;&gt;"",N(J278)&lt;0,M278&lt;&gt;"نعم"),"تحت التكلفة",IF($B$4="","حط نهاية العرض فوق",IF(AND($B$2&lt;&gt;"",$B$4&lt;$B$2),"النهاية قبل البداية",IF($B$4&lt;TODAY(),"تاريخ النهاية راح",IF(D278="","تمام، بس بدون تكلفة (ما نقدر نحسب ربحك)",IF(N(J278)&lt;0,"تحت التكلفة، وانت قاصد",IF(K278&lt;$B$7,"تمام، بس هامشك أقل من حدّك","جاهز")))))))))))))))</f>
        <v/>
      </c>
      <c r="O278" s="19" t="b">
        <f>AND(N278&lt;&gt;"",ISNA(MATCH(N278,{"رقم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79">
      <c r="A279" s="13"/>
      <c r="B279" s="14"/>
      <c r="C279" s="15"/>
      <c r="D279" s="15"/>
      <c r="E279" s="15"/>
      <c r="F279" s="16"/>
      <c r="G279" s="15"/>
      <c r="H279" s="17" t="str">
        <f>IF(OR(C279="",AND(F279="",G279="")),"",IF(G279&lt;&gt;"",ROUND(G279,2),IF($B$8="ريال كامل",ROUNDDOWN(C279*(1-IF(F279&gt;1,F279/100,F279)),0),IF($B$8="ينتهي بـ ٩",ROUND((C279*(1-IF(F279&gt;1,F279/100,F279))+1)/10,0)*10-1,ROUND(C279*(1-IF(F279&gt;1,F279/100,F279)),2)))))</f>
        <v/>
      </c>
      <c r="I279" s="17" t="str">
        <f>IF(OR(C279="",D279=""),"",ROUND(C279/IF($B$5="نعم",1+$B$6,1)-D279-N(E279),2))</f>
        <v/>
      </c>
      <c r="J279" s="17" t="str">
        <f>IF(OR(H279="",D279=""),"",ROUND(H279/IF($B$5="نعم",1+$B$6,1)-D279-N(E279),2))</f>
        <v/>
      </c>
      <c r="K279" s="18" t="str">
        <f>IF(OR(J279="",N(H279)&lt;=0),"",J279/(H279/IF($B$5="نعم",1+$B$6,1)))</f>
        <v/>
      </c>
      <c r="L279" s="18" t="str">
        <f>IF(OR(I279="",J279="",N(I279)&lt;=0),"",1-J279/I279)</f>
        <v/>
      </c>
      <c r="M279" s="14"/>
      <c r="N279" s="19" t="str">
        <f>IF(AND(A279="",C279=""),"",IF(A279="","رقم المنتج ناقص",IF(AND($B$9="سلة",ISERROR(VALUE(A279))),"رقم المنتج: أرقام إنجليزية بس",IF(COUNTIF($A$11:$A$1010,A279)&gt;1,"رقم المنتج مكرر",IF(C279="","السعر الحالي ناقص",IF(H279="","حط نسبة خصم أو سعر عرض",IF(H279&lt;=0,"سعر العرض لازم يكون أكبر من صفر",IF(H279&gt;=C279,"سعر العرض = السعر أو أعلى",IF(AND(J279&lt;&gt;"",N(J279)&lt;0,M279&lt;&gt;"نعم"),"تحت التكلفة",IF($B$4="","حط نهاية العرض فوق",IF(AND($B$2&lt;&gt;"",$B$4&lt;$B$2),"النهاية قبل البداية",IF($B$4&lt;TODAY(),"تاريخ النهاية راح",IF(D279="","تمام، بس بدون تكلفة (ما نقدر نحسب ربحك)",IF(N(J279)&lt;0,"تحت التكلفة، وانت قاصد",IF(K279&lt;$B$7,"تمام، بس هامشك أقل من حدّك","جاهز")))))))))))))))</f>
        <v/>
      </c>
      <c r="O279" s="19" t="b">
        <f>AND(N279&lt;&gt;"",ISNA(MATCH(N279,{"رقم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0">
      <c r="A280" s="13"/>
      <c r="B280" s="14"/>
      <c r="C280" s="15"/>
      <c r="D280" s="15"/>
      <c r="E280" s="15"/>
      <c r="F280" s="16"/>
      <c r="G280" s="15"/>
      <c r="H280" s="17" t="str">
        <f>IF(OR(C280="",AND(F280="",G280="")),"",IF(G280&lt;&gt;"",ROUND(G280,2),IF($B$8="ريال كامل",ROUNDDOWN(C280*(1-IF(F280&gt;1,F280/100,F280)),0),IF($B$8="ينتهي بـ ٩",ROUND((C280*(1-IF(F280&gt;1,F280/100,F280))+1)/10,0)*10-1,ROUND(C280*(1-IF(F280&gt;1,F280/100,F280)),2)))))</f>
        <v/>
      </c>
      <c r="I280" s="17" t="str">
        <f>IF(OR(C280="",D280=""),"",ROUND(C280/IF($B$5="نعم",1+$B$6,1)-D280-N(E280),2))</f>
        <v/>
      </c>
      <c r="J280" s="17" t="str">
        <f>IF(OR(H280="",D280=""),"",ROUND(H280/IF($B$5="نعم",1+$B$6,1)-D280-N(E280),2))</f>
        <v/>
      </c>
      <c r="K280" s="18" t="str">
        <f>IF(OR(J280="",N(H280)&lt;=0),"",J280/(H280/IF($B$5="نعم",1+$B$6,1)))</f>
        <v/>
      </c>
      <c r="L280" s="18" t="str">
        <f>IF(OR(I280="",J280="",N(I280)&lt;=0),"",1-J280/I280)</f>
        <v/>
      </c>
      <c r="M280" s="14"/>
      <c r="N280" s="19" t="str">
        <f>IF(AND(A280="",C280=""),"",IF(A280="","رقم المنتج ناقص",IF(AND($B$9="سلة",ISERROR(VALUE(A280))),"رقم المنتج: أرقام إنجليزية بس",IF(COUNTIF($A$11:$A$1010,A280)&gt;1,"رقم المنتج مكرر",IF(C280="","السعر الحالي ناقص",IF(H280="","حط نسبة خصم أو سعر عرض",IF(H280&lt;=0,"سعر العرض لازم يكون أكبر من صفر",IF(H280&gt;=C280,"سعر العرض = السعر أو أعلى",IF(AND(J280&lt;&gt;"",N(J280)&lt;0,M280&lt;&gt;"نعم"),"تحت التكلفة",IF($B$4="","حط نهاية العرض فوق",IF(AND($B$2&lt;&gt;"",$B$4&lt;$B$2),"النهاية قبل البداية",IF($B$4&lt;TODAY(),"تاريخ النهاية راح",IF(D280="","تمام، بس بدون تكلفة (ما نقدر نحسب ربحك)",IF(N(J280)&lt;0,"تحت التكلفة، وانت قاصد",IF(K280&lt;$B$7,"تمام، بس هامشك أقل من حدّك","جاهز")))))))))))))))</f>
        <v/>
      </c>
      <c r="O280" s="19" t="b">
        <f>AND(N280&lt;&gt;"",ISNA(MATCH(N280,{"رقم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1">
      <c r="A281" s="13"/>
      <c r="B281" s="14"/>
      <c r="C281" s="15"/>
      <c r="D281" s="15"/>
      <c r="E281" s="15"/>
      <c r="F281" s="16"/>
      <c r="G281" s="15"/>
      <c r="H281" s="17" t="str">
        <f>IF(OR(C281="",AND(F281="",G281="")),"",IF(G281&lt;&gt;"",ROUND(G281,2),IF($B$8="ريال كامل",ROUNDDOWN(C281*(1-IF(F281&gt;1,F281/100,F281)),0),IF($B$8="ينتهي بـ ٩",ROUND((C281*(1-IF(F281&gt;1,F281/100,F281))+1)/10,0)*10-1,ROUND(C281*(1-IF(F281&gt;1,F281/100,F281)),2)))))</f>
        <v/>
      </c>
      <c r="I281" s="17" t="str">
        <f>IF(OR(C281="",D281=""),"",ROUND(C281/IF($B$5="نعم",1+$B$6,1)-D281-N(E281),2))</f>
        <v/>
      </c>
      <c r="J281" s="17" t="str">
        <f>IF(OR(H281="",D281=""),"",ROUND(H281/IF($B$5="نعم",1+$B$6,1)-D281-N(E281),2))</f>
        <v/>
      </c>
      <c r="K281" s="18" t="str">
        <f>IF(OR(J281="",N(H281)&lt;=0),"",J281/(H281/IF($B$5="نعم",1+$B$6,1)))</f>
        <v/>
      </c>
      <c r="L281" s="18" t="str">
        <f>IF(OR(I281="",J281="",N(I281)&lt;=0),"",1-J281/I281)</f>
        <v/>
      </c>
      <c r="M281" s="14"/>
      <c r="N281" s="19" t="str">
        <f>IF(AND(A281="",C281=""),"",IF(A281="","رقم المنتج ناقص",IF(AND($B$9="سلة",ISERROR(VALUE(A281))),"رقم المنتج: أرقام إنجليزية بس",IF(COUNTIF($A$11:$A$1010,A281)&gt;1,"رقم المنتج مكرر",IF(C281="","السعر الحالي ناقص",IF(H281="","حط نسبة خصم أو سعر عرض",IF(H281&lt;=0,"سعر العرض لازم يكون أكبر من صفر",IF(H281&gt;=C281,"سعر العرض = السعر أو أعلى",IF(AND(J281&lt;&gt;"",N(J281)&lt;0,M281&lt;&gt;"نعم"),"تحت التكلفة",IF($B$4="","حط نهاية العرض فوق",IF(AND($B$2&lt;&gt;"",$B$4&lt;$B$2),"النهاية قبل البداية",IF($B$4&lt;TODAY(),"تاريخ النهاية راح",IF(D281="","تمام، بس بدون تكلفة (ما نقدر نحسب ربحك)",IF(N(J281)&lt;0,"تحت التكلفة، وانت قاصد",IF(K281&lt;$B$7,"تمام، بس هامشك أقل من حدّك","جاهز")))))))))))))))</f>
        <v/>
      </c>
      <c r="O281" s="19" t="b">
        <f>AND(N281&lt;&gt;"",ISNA(MATCH(N281,{"رقم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2">
      <c r="A282" s="13"/>
      <c r="B282" s="14"/>
      <c r="C282" s="15"/>
      <c r="D282" s="15"/>
      <c r="E282" s="15"/>
      <c r="F282" s="16"/>
      <c r="G282" s="15"/>
      <c r="H282" s="17" t="str">
        <f>IF(OR(C282="",AND(F282="",G282="")),"",IF(G282&lt;&gt;"",ROUND(G282,2),IF($B$8="ريال كامل",ROUNDDOWN(C282*(1-IF(F282&gt;1,F282/100,F282)),0),IF($B$8="ينتهي بـ ٩",ROUND((C282*(1-IF(F282&gt;1,F282/100,F282))+1)/10,0)*10-1,ROUND(C282*(1-IF(F282&gt;1,F282/100,F282)),2)))))</f>
        <v/>
      </c>
      <c r="I282" s="17" t="str">
        <f>IF(OR(C282="",D282=""),"",ROUND(C282/IF($B$5="نعم",1+$B$6,1)-D282-N(E282),2))</f>
        <v/>
      </c>
      <c r="J282" s="17" t="str">
        <f>IF(OR(H282="",D282=""),"",ROUND(H282/IF($B$5="نعم",1+$B$6,1)-D282-N(E282),2))</f>
        <v/>
      </c>
      <c r="K282" s="18" t="str">
        <f>IF(OR(J282="",N(H282)&lt;=0),"",J282/(H282/IF($B$5="نعم",1+$B$6,1)))</f>
        <v/>
      </c>
      <c r="L282" s="18" t="str">
        <f>IF(OR(I282="",J282="",N(I282)&lt;=0),"",1-J282/I282)</f>
        <v/>
      </c>
      <c r="M282" s="14"/>
      <c r="N282" s="19" t="str">
        <f>IF(AND(A282="",C282=""),"",IF(A282="","رقم المنتج ناقص",IF(AND($B$9="سلة",ISERROR(VALUE(A282))),"رقم المنتج: أرقام إنجليزية بس",IF(COUNTIF($A$11:$A$1010,A282)&gt;1,"رقم المنتج مكرر",IF(C282="","السعر الحالي ناقص",IF(H282="","حط نسبة خصم أو سعر عرض",IF(H282&lt;=0,"سعر العرض لازم يكون أكبر من صفر",IF(H282&gt;=C282,"سعر العرض = السعر أو أعلى",IF(AND(J282&lt;&gt;"",N(J282)&lt;0,M282&lt;&gt;"نعم"),"تحت التكلفة",IF($B$4="","حط نهاية العرض فوق",IF(AND($B$2&lt;&gt;"",$B$4&lt;$B$2),"النهاية قبل البداية",IF($B$4&lt;TODAY(),"تاريخ النهاية راح",IF(D282="","تمام، بس بدون تكلفة (ما نقدر نحسب ربحك)",IF(N(J282)&lt;0,"تحت التكلفة، وانت قاصد",IF(K282&lt;$B$7,"تمام، بس هامشك أقل من حدّك","جاهز")))))))))))))))</f>
        <v/>
      </c>
      <c r="O282" s="19" t="b">
        <f>AND(N282&lt;&gt;"",ISNA(MATCH(N282,{"رقم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3">
      <c r="A283" s="13"/>
      <c r="B283" s="14"/>
      <c r="C283" s="15"/>
      <c r="D283" s="15"/>
      <c r="E283" s="15"/>
      <c r="F283" s="16"/>
      <c r="G283" s="15"/>
      <c r="H283" s="17" t="str">
        <f>IF(OR(C283="",AND(F283="",G283="")),"",IF(G283&lt;&gt;"",ROUND(G283,2),IF($B$8="ريال كامل",ROUNDDOWN(C283*(1-IF(F283&gt;1,F283/100,F283)),0),IF($B$8="ينتهي بـ ٩",ROUND((C283*(1-IF(F283&gt;1,F283/100,F283))+1)/10,0)*10-1,ROUND(C283*(1-IF(F283&gt;1,F283/100,F283)),2)))))</f>
        <v/>
      </c>
      <c r="I283" s="17" t="str">
        <f>IF(OR(C283="",D283=""),"",ROUND(C283/IF($B$5="نعم",1+$B$6,1)-D283-N(E283),2))</f>
        <v/>
      </c>
      <c r="J283" s="17" t="str">
        <f>IF(OR(H283="",D283=""),"",ROUND(H283/IF($B$5="نعم",1+$B$6,1)-D283-N(E283),2))</f>
        <v/>
      </c>
      <c r="K283" s="18" t="str">
        <f>IF(OR(J283="",N(H283)&lt;=0),"",J283/(H283/IF($B$5="نعم",1+$B$6,1)))</f>
        <v/>
      </c>
      <c r="L283" s="18" t="str">
        <f>IF(OR(I283="",J283="",N(I283)&lt;=0),"",1-J283/I283)</f>
        <v/>
      </c>
      <c r="M283" s="14"/>
      <c r="N283" s="19" t="str">
        <f>IF(AND(A283="",C283=""),"",IF(A283="","رقم المنتج ناقص",IF(AND($B$9="سلة",ISERROR(VALUE(A283))),"رقم المنتج: أرقام إنجليزية بس",IF(COUNTIF($A$11:$A$1010,A283)&gt;1,"رقم المنتج مكرر",IF(C283="","السعر الحالي ناقص",IF(H283="","حط نسبة خصم أو سعر عرض",IF(H283&lt;=0,"سعر العرض لازم يكون أكبر من صفر",IF(H283&gt;=C283,"سعر العرض = السعر أو أعلى",IF(AND(J283&lt;&gt;"",N(J283)&lt;0,M283&lt;&gt;"نعم"),"تحت التكلفة",IF($B$4="","حط نهاية العرض فوق",IF(AND($B$2&lt;&gt;"",$B$4&lt;$B$2),"النهاية قبل البداية",IF($B$4&lt;TODAY(),"تاريخ النهاية راح",IF(D283="","تمام، بس بدون تكلفة (ما نقدر نحسب ربحك)",IF(N(J283)&lt;0,"تحت التكلفة، وانت قاصد",IF(K283&lt;$B$7,"تمام، بس هامشك أقل من حدّك","جاهز")))))))))))))))</f>
        <v/>
      </c>
      <c r="O283" s="19" t="b">
        <f>AND(N283&lt;&gt;"",ISNA(MATCH(N283,{"رقم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4">
      <c r="A284" s="13"/>
      <c r="B284" s="14"/>
      <c r="C284" s="15"/>
      <c r="D284" s="15"/>
      <c r="E284" s="15"/>
      <c r="F284" s="16"/>
      <c r="G284" s="15"/>
      <c r="H284" s="17" t="str">
        <f>IF(OR(C284="",AND(F284="",G284="")),"",IF(G284&lt;&gt;"",ROUND(G284,2),IF($B$8="ريال كامل",ROUNDDOWN(C284*(1-IF(F284&gt;1,F284/100,F284)),0),IF($B$8="ينتهي بـ ٩",ROUND((C284*(1-IF(F284&gt;1,F284/100,F284))+1)/10,0)*10-1,ROUND(C284*(1-IF(F284&gt;1,F284/100,F284)),2)))))</f>
        <v/>
      </c>
      <c r="I284" s="17" t="str">
        <f>IF(OR(C284="",D284=""),"",ROUND(C284/IF($B$5="نعم",1+$B$6,1)-D284-N(E284),2))</f>
        <v/>
      </c>
      <c r="J284" s="17" t="str">
        <f>IF(OR(H284="",D284=""),"",ROUND(H284/IF($B$5="نعم",1+$B$6,1)-D284-N(E284),2))</f>
        <v/>
      </c>
      <c r="K284" s="18" t="str">
        <f>IF(OR(J284="",N(H284)&lt;=0),"",J284/(H284/IF($B$5="نعم",1+$B$6,1)))</f>
        <v/>
      </c>
      <c r="L284" s="18" t="str">
        <f>IF(OR(I284="",J284="",N(I284)&lt;=0),"",1-J284/I284)</f>
        <v/>
      </c>
      <c r="M284" s="14"/>
      <c r="N284" s="19" t="str">
        <f>IF(AND(A284="",C284=""),"",IF(A284="","رقم المنتج ناقص",IF(AND($B$9="سلة",ISERROR(VALUE(A284))),"رقم المنتج: أرقام إنجليزية بس",IF(COUNTIF($A$11:$A$1010,A284)&gt;1,"رقم المنتج مكرر",IF(C284="","السعر الحالي ناقص",IF(H284="","حط نسبة خصم أو سعر عرض",IF(H284&lt;=0,"سعر العرض لازم يكون أكبر من صفر",IF(H284&gt;=C284,"سعر العرض = السعر أو أعلى",IF(AND(J284&lt;&gt;"",N(J284)&lt;0,M284&lt;&gt;"نعم"),"تحت التكلفة",IF($B$4="","حط نهاية العرض فوق",IF(AND($B$2&lt;&gt;"",$B$4&lt;$B$2),"النهاية قبل البداية",IF($B$4&lt;TODAY(),"تاريخ النهاية راح",IF(D284="","تمام، بس بدون تكلفة (ما نقدر نحسب ربحك)",IF(N(J284)&lt;0,"تحت التكلفة، وانت قاصد",IF(K284&lt;$B$7,"تمام، بس هامشك أقل من حدّك","جاهز")))))))))))))))</f>
        <v/>
      </c>
      <c r="O284" s="19" t="b">
        <f>AND(N284&lt;&gt;"",ISNA(MATCH(N284,{"رقم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5">
      <c r="A285" s="13"/>
      <c r="B285" s="14"/>
      <c r="C285" s="15"/>
      <c r="D285" s="15"/>
      <c r="E285" s="15"/>
      <c r="F285" s="16"/>
      <c r="G285" s="15"/>
      <c r="H285" s="17" t="str">
        <f>IF(OR(C285="",AND(F285="",G285="")),"",IF(G285&lt;&gt;"",ROUND(G285,2),IF($B$8="ريال كامل",ROUNDDOWN(C285*(1-IF(F285&gt;1,F285/100,F285)),0),IF($B$8="ينتهي بـ ٩",ROUND((C285*(1-IF(F285&gt;1,F285/100,F285))+1)/10,0)*10-1,ROUND(C285*(1-IF(F285&gt;1,F285/100,F285)),2)))))</f>
        <v/>
      </c>
      <c r="I285" s="17" t="str">
        <f>IF(OR(C285="",D285=""),"",ROUND(C285/IF($B$5="نعم",1+$B$6,1)-D285-N(E285),2))</f>
        <v/>
      </c>
      <c r="J285" s="17" t="str">
        <f>IF(OR(H285="",D285=""),"",ROUND(H285/IF($B$5="نعم",1+$B$6,1)-D285-N(E285),2))</f>
        <v/>
      </c>
      <c r="K285" s="18" t="str">
        <f>IF(OR(J285="",N(H285)&lt;=0),"",J285/(H285/IF($B$5="نعم",1+$B$6,1)))</f>
        <v/>
      </c>
      <c r="L285" s="18" t="str">
        <f>IF(OR(I285="",J285="",N(I285)&lt;=0),"",1-J285/I285)</f>
        <v/>
      </c>
      <c r="M285" s="14"/>
      <c r="N285" s="19" t="str">
        <f>IF(AND(A285="",C285=""),"",IF(A285="","رقم المنتج ناقص",IF(AND($B$9="سلة",ISERROR(VALUE(A285))),"رقم المنتج: أرقام إنجليزية بس",IF(COUNTIF($A$11:$A$1010,A285)&gt;1,"رقم المنتج مكرر",IF(C285="","السعر الحالي ناقص",IF(H285="","حط نسبة خصم أو سعر عرض",IF(H285&lt;=0,"سعر العرض لازم يكون أكبر من صفر",IF(H285&gt;=C285,"سعر العرض = السعر أو أعلى",IF(AND(J285&lt;&gt;"",N(J285)&lt;0,M285&lt;&gt;"نعم"),"تحت التكلفة",IF($B$4="","حط نهاية العرض فوق",IF(AND($B$2&lt;&gt;"",$B$4&lt;$B$2),"النهاية قبل البداية",IF($B$4&lt;TODAY(),"تاريخ النهاية راح",IF(D285="","تمام، بس بدون تكلفة (ما نقدر نحسب ربحك)",IF(N(J285)&lt;0,"تحت التكلفة، وانت قاصد",IF(K285&lt;$B$7,"تمام، بس هامشك أقل من حدّك","جاهز")))))))))))))))</f>
        <v/>
      </c>
      <c r="O285" s="19" t="b">
        <f>AND(N285&lt;&gt;"",ISNA(MATCH(N285,{"رقم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6">
      <c r="A286" s="13"/>
      <c r="B286" s="14"/>
      <c r="C286" s="15"/>
      <c r="D286" s="15"/>
      <c r="E286" s="15"/>
      <c r="F286" s="16"/>
      <c r="G286" s="15"/>
      <c r="H286" s="17" t="str">
        <f>IF(OR(C286="",AND(F286="",G286="")),"",IF(G286&lt;&gt;"",ROUND(G286,2),IF($B$8="ريال كامل",ROUNDDOWN(C286*(1-IF(F286&gt;1,F286/100,F286)),0),IF($B$8="ينتهي بـ ٩",ROUND((C286*(1-IF(F286&gt;1,F286/100,F286))+1)/10,0)*10-1,ROUND(C286*(1-IF(F286&gt;1,F286/100,F286)),2)))))</f>
        <v/>
      </c>
      <c r="I286" s="17" t="str">
        <f>IF(OR(C286="",D286=""),"",ROUND(C286/IF($B$5="نعم",1+$B$6,1)-D286-N(E286),2))</f>
        <v/>
      </c>
      <c r="J286" s="17" t="str">
        <f>IF(OR(H286="",D286=""),"",ROUND(H286/IF($B$5="نعم",1+$B$6,1)-D286-N(E286),2))</f>
        <v/>
      </c>
      <c r="K286" s="18" t="str">
        <f>IF(OR(J286="",N(H286)&lt;=0),"",J286/(H286/IF($B$5="نعم",1+$B$6,1)))</f>
        <v/>
      </c>
      <c r="L286" s="18" t="str">
        <f>IF(OR(I286="",J286="",N(I286)&lt;=0),"",1-J286/I286)</f>
        <v/>
      </c>
      <c r="M286" s="14"/>
      <c r="N286" s="19" t="str">
        <f>IF(AND(A286="",C286=""),"",IF(A286="","رقم المنتج ناقص",IF(AND($B$9="سلة",ISERROR(VALUE(A286))),"رقم المنتج: أرقام إنجليزية بس",IF(COUNTIF($A$11:$A$1010,A286)&gt;1,"رقم المنتج مكرر",IF(C286="","السعر الحالي ناقص",IF(H286="","حط نسبة خصم أو سعر عرض",IF(H286&lt;=0,"سعر العرض لازم يكون أكبر من صفر",IF(H286&gt;=C286,"سعر العرض = السعر أو أعلى",IF(AND(J286&lt;&gt;"",N(J286)&lt;0,M286&lt;&gt;"نعم"),"تحت التكلفة",IF($B$4="","حط نهاية العرض فوق",IF(AND($B$2&lt;&gt;"",$B$4&lt;$B$2),"النهاية قبل البداية",IF($B$4&lt;TODAY(),"تاريخ النهاية راح",IF(D286="","تمام، بس بدون تكلفة (ما نقدر نحسب ربحك)",IF(N(J286)&lt;0,"تحت التكلفة، وانت قاصد",IF(K286&lt;$B$7,"تمام، بس هامشك أقل من حدّك","جاهز")))))))))))))))</f>
        <v/>
      </c>
      <c r="O286" s="19" t="b">
        <f>AND(N286&lt;&gt;"",ISNA(MATCH(N286,{"رقم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7">
      <c r="A287" s="13"/>
      <c r="B287" s="14"/>
      <c r="C287" s="15"/>
      <c r="D287" s="15"/>
      <c r="E287" s="15"/>
      <c r="F287" s="16"/>
      <c r="G287" s="15"/>
      <c r="H287" s="17" t="str">
        <f>IF(OR(C287="",AND(F287="",G287="")),"",IF(G287&lt;&gt;"",ROUND(G287,2),IF($B$8="ريال كامل",ROUNDDOWN(C287*(1-IF(F287&gt;1,F287/100,F287)),0),IF($B$8="ينتهي بـ ٩",ROUND((C287*(1-IF(F287&gt;1,F287/100,F287))+1)/10,0)*10-1,ROUND(C287*(1-IF(F287&gt;1,F287/100,F287)),2)))))</f>
        <v/>
      </c>
      <c r="I287" s="17" t="str">
        <f>IF(OR(C287="",D287=""),"",ROUND(C287/IF($B$5="نعم",1+$B$6,1)-D287-N(E287),2))</f>
        <v/>
      </c>
      <c r="J287" s="17" t="str">
        <f>IF(OR(H287="",D287=""),"",ROUND(H287/IF($B$5="نعم",1+$B$6,1)-D287-N(E287),2))</f>
        <v/>
      </c>
      <c r="K287" s="18" t="str">
        <f>IF(OR(J287="",N(H287)&lt;=0),"",J287/(H287/IF($B$5="نعم",1+$B$6,1)))</f>
        <v/>
      </c>
      <c r="L287" s="18" t="str">
        <f>IF(OR(I287="",J287="",N(I287)&lt;=0),"",1-J287/I287)</f>
        <v/>
      </c>
      <c r="M287" s="14"/>
      <c r="N287" s="19" t="str">
        <f>IF(AND(A287="",C287=""),"",IF(A287="","رقم المنتج ناقص",IF(AND($B$9="سلة",ISERROR(VALUE(A287))),"رقم المنتج: أرقام إنجليزية بس",IF(COUNTIF($A$11:$A$1010,A287)&gt;1,"رقم المنتج مكرر",IF(C287="","السعر الحالي ناقص",IF(H287="","حط نسبة خصم أو سعر عرض",IF(H287&lt;=0,"سعر العرض لازم يكون أكبر من صفر",IF(H287&gt;=C287,"سعر العرض = السعر أو أعلى",IF(AND(J287&lt;&gt;"",N(J287)&lt;0,M287&lt;&gt;"نعم"),"تحت التكلفة",IF($B$4="","حط نهاية العرض فوق",IF(AND($B$2&lt;&gt;"",$B$4&lt;$B$2),"النهاية قبل البداية",IF($B$4&lt;TODAY(),"تاريخ النهاية راح",IF(D287="","تمام، بس بدون تكلفة (ما نقدر نحسب ربحك)",IF(N(J287)&lt;0,"تحت التكلفة، وانت قاصد",IF(K287&lt;$B$7,"تمام، بس هامشك أقل من حدّك","جاهز")))))))))))))))</f>
        <v/>
      </c>
      <c r="O287" s="19" t="b">
        <f>AND(N287&lt;&gt;"",ISNA(MATCH(N287,{"رقم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8">
      <c r="A288" s="13"/>
      <c r="B288" s="14"/>
      <c r="C288" s="15"/>
      <c r="D288" s="15"/>
      <c r="E288" s="15"/>
      <c r="F288" s="16"/>
      <c r="G288" s="15"/>
      <c r="H288" s="17" t="str">
        <f>IF(OR(C288="",AND(F288="",G288="")),"",IF(G288&lt;&gt;"",ROUND(G288,2),IF($B$8="ريال كامل",ROUNDDOWN(C288*(1-IF(F288&gt;1,F288/100,F288)),0),IF($B$8="ينتهي بـ ٩",ROUND((C288*(1-IF(F288&gt;1,F288/100,F288))+1)/10,0)*10-1,ROUND(C288*(1-IF(F288&gt;1,F288/100,F288)),2)))))</f>
        <v/>
      </c>
      <c r="I288" s="17" t="str">
        <f>IF(OR(C288="",D288=""),"",ROUND(C288/IF($B$5="نعم",1+$B$6,1)-D288-N(E288),2))</f>
        <v/>
      </c>
      <c r="J288" s="17" t="str">
        <f>IF(OR(H288="",D288=""),"",ROUND(H288/IF($B$5="نعم",1+$B$6,1)-D288-N(E288),2))</f>
        <v/>
      </c>
      <c r="K288" s="18" t="str">
        <f>IF(OR(J288="",N(H288)&lt;=0),"",J288/(H288/IF($B$5="نعم",1+$B$6,1)))</f>
        <v/>
      </c>
      <c r="L288" s="18" t="str">
        <f>IF(OR(I288="",J288="",N(I288)&lt;=0),"",1-J288/I288)</f>
        <v/>
      </c>
      <c r="M288" s="14"/>
      <c r="N288" s="19" t="str">
        <f>IF(AND(A288="",C288=""),"",IF(A288="","رقم المنتج ناقص",IF(AND($B$9="سلة",ISERROR(VALUE(A288))),"رقم المنتج: أرقام إنجليزية بس",IF(COUNTIF($A$11:$A$1010,A288)&gt;1,"رقم المنتج مكرر",IF(C288="","السعر الحالي ناقص",IF(H288="","حط نسبة خصم أو سعر عرض",IF(H288&lt;=0,"سعر العرض لازم يكون أكبر من صفر",IF(H288&gt;=C288,"سعر العرض = السعر أو أعلى",IF(AND(J288&lt;&gt;"",N(J288)&lt;0,M288&lt;&gt;"نعم"),"تحت التكلفة",IF($B$4="","حط نهاية العرض فوق",IF(AND($B$2&lt;&gt;"",$B$4&lt;$B$2),"النهاية قبل البداية",IF($B$4&lt;TODAY(),"تاريخ النهاية راح",IF(D288="","تمام، بس بدون تكلفة (ما نقدر نحسب ربحك)",IF(N(J288)&lt;0,"تحت التكلفة، وانت قاصد",IF(K288&lt;$B$7,"تمام، بس هامشك أقل من حدّك","جاهز")))))))))))))))</f>
        <v/>
      </c>
      <c r="O288" s="19" t="b">
        <f>AND(N288&lt;&gt;"",ISNA(MATCH(N288,{"رقم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89">
      <c r="A289" s="13"/>
      <c r="B289" s="14"/>
      <c r="C289" s="15"/>
      <c r="D289" s="15"/>
      <c r="E289" s="15"/>
      <c r="F289" s="16"/>
      <c r="G289" s="15"/>
      <c r="H289" s="17" t="str">
        <f>IF(OR(C289="",AND(F289="",G289="")),"",IF(G289&lt;&gt;"",ROUND(G289,2),IF($B$8="ريال كامل",ROUNDDOWN(C289*(1-IF(F289&gt;1,F289/100,F289)),0),IF($B$8="ينتهي بـ ٩",ROUND((C289*(1-IF(F289&gt;1,F289/100,F289))+1)/10,0)*10-1,ROUND(C289*(1-IF(F289&gt;1,F289/100,F289)),2)))))</f>
        <v/>
      </c>
      <c r="I289" s="17" t="str">
        <f>IF(OR(C289="",D289=""),"",ROUND(C289/IF($B$5="نعم",1+$B$6,1)-D289-N(E289),2))</f>
        <v/>
      </c>
      <c r="J289" s="17" t="str">
        <f>IF(OR(H289="",D289=""),"",ROUND(H289/IF($B$5="نعم",1+$B$6,1)-D289-N(E289),2))</f>
        <v/>
      </c>
      <c r="K289" s="18" t="str">
        <f>IF(OR(J289="",N(H289)&lt;=0),"",J289/(H289/IF($B$5="نعم",1+$B$6,1)))</f>
        <v/>
      </c>
      <c r="L289" s="18" t="str">
        <f>IF(OR(I289="",J289="",N(I289)&lt;=0),"",1-J289/I289)</f>
        <v/>
      </c>
      <c r="M289" s="14"/>
      <c r="N289" s="19" t="str">
        <f>IF(AND(A289="",C289=""),"",IF(A289="","رقم المنتج ناقص",IF(AND($B$9="سلة",ISERROR(VALUE(A289))),"رقم المنتج: أرقام إنجليزية بس",IF(COUNTIF($A$11:$A$1010,A289)&gt;1,"رقم المنتج مكرر",IF(C289="","السعر الحالي ناقص",IF(H289="","حط نسبة خصم أو سعر عرض",IF(H289&lt;=0,"سعر العرض لازم يكون أكبر من صفر",IF(H289&gt;=C289,"سعر العرض = السعر أو أعلى",IF(AND(J289&lt;&gt;"",N(J289)&lt;0,M289&lt;&gt;"نعم"),"تحت التكلفة",IF($B$4="","حط نهاية العرض فوق",IF(AND($B$2&lt;&gt;"",$B$4&lt;$B$2),"النهاية قبل البداية",IF($B$4&lt;TODAY(),"تاريخ النهاية راح",IF(D289="","تمام، بس بدون تكلفة (ما نقدر نحسب ربحك)",IF(N(J289)&lt;0,"تحت التكلفة، وانت قاصد",IF(K289&lt;$B$7,"تمام، بس هامشك أقل من حدّك","جاهز")))))))))))))))</f>
        <v/>
      </c>
      <c r="O289" s="19" t="b">
        <f>AND(N289&lt;&gt;"",ISNA(MATCH(N289,{"رقم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0">
      <c r="A290" s="13"/>
      <c r="B290" s="14"/>
      <c r="C290" s="15"/>
      <c r="D290" s="15"/>
      <c r="E290" s="15"/>
      <c r="F290" s="16"/>
      <c r="G290" s="15"/>
      <c r="H290" s="17" t="str">
        <f>IF(OR(C290="",AND(F290="",G290="")),"",IF(G290&lt;&gt;"",ROUND(G290,2),IF($B$8="ريال كامل",ROUNDDOWN(C290*(1-IF(F290&gt;1,F290/100,F290)),0),IF($B$8="ينتهي بـ ٩",ROUND((C290*(1-IF(F290&gt;1,F290/100,F290))+1)/10,0)*10-1,ROUND(C290*(1-IF(F290&gt;1,F290/100,F290)),2)))))</f>
        <v/>
      </c>
      <c r="I290" s="17" t="str">
        <f>IF(OR(C290="",D290=""),"",ROUND(C290/IF($B$5="نعم",1+$B$6,1)-D290-N(E290),2))</f>
        <v/>
      </c>
      <c r="J290" s="17" t="str">
        <f>IF(OR(H290="",D290=""),"",ROUND(H290/IF($B$5="نعم",1+$B$6,1)-D290-N(E290),2))</f>
        <v/>
      </c>
      <c r="K290" s="18" t="str">
        <f>IF(OR(J290="",N(H290)&lt;=0),"",J290/(H290/IF($B$5="نعم",1+$B$6,1)))</f>
        <v/>
      </c>
      <c r="L290" s="18" t="str">
        <f>IF(OR(I290="",J290="",N(I290)&lt;=0),"",1-J290/I290)</f>
        <v/>
      </c>
      <c r="M290" s="14"/>
      <c r="N290" s="19" t="str">
        <f>IF(AND(A290="",C290=""),"",IF(A290="","رقم المنتج ناقص",IF(AND($B$9="سلة",ISERROR(VALUE(A290))),"رقم المنتج: أرقام إنجليزية بس",IF(COUNTIF($A$11:$A$1010,A290)&gt;1,"رقم المنتج مكرر",IF(C290="","السعر الحالي ناقص",IF(H290="","حط نسبة خصم أو سعر عرض",IF(H290&lt;=0,"سعر العرض لازم يكون أكبر من صفر",IF(H290&gt;=C290,"سعر العرض = السعر أو أعلى",IF(AND(J290&lt;&gt;"",N(J290)&lt;0,M290&lt;&gt;"نعم"),"تحت التكلفة",IF($B$4="","حط نهاية العرض فوق",IF(AND($B$2&lt;&gt;"",$B$4&lt;$B$2),"النهاية قبل البداية",IF($B$4&lt;TODAY(),"تاريخ النهاية راح",IF(D290="","تمام، بس بدون تكلفة (ما نقدر نحسب ربحك)",IF(N(J290)&lt;0,"تحت التكلفة، وانت قاصد",IF(K290&lt;$B$7,"تمام، بس هامشك أقل من حدّك","جاهز")))))))))))))))</f>
        <v/>
      </c>
      <c r="O290" s="19" t="b">
        <f>AND(N290&lt;&gt;"",ISNA(MATCH(N290,{"رقم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1">
      <c r="A291" s="13"/>
      <c r="B291" s="14"/>
      <c r="C291" s="15"/>
      <c r="D291" s="15"/>
      <c r="E291" s="15"/>
      <c r="F291" s="16"/>
      <c r="G291" s="15"/>
      <c r="H291" s="17" t="str">
        <f>IF(OR(C291="",AND(F291="",G291="")),"",IF(G291&lt;&gt;"",ROUND(G291,2),IF($B$8="ريال كامل",ROUNDDOWN(C291*(1-IF(F291&gt;1,F291/100,F291)),0),IF($B$8="ينتهي بـ ٩",ROUND((C291*(1-IF(F291&gt;1,F291/100,F291))+1)/10,0)*10-1,ROUND(C291*(1-IF(F291&gt;1,F291/100,F291)),2)))))</f>
        <v/>
      </c>
      <c r="I291" s="17" t="str">
        <f>IF(OR(C291="",D291=""),"",ROUND(C291/IF($B$5="نعم",1+$B$6,1)-D291-N(E291),2))</f>
        <v/>
      </c>
      <c r="J291" s="17" t="str">
        <f>IF(OR(H291="",D291=""),"",ROUND(H291/IF($B$5="نعم",1+$B$6,1)-D291-N(E291),2))</f>
        <v/>
      </c>
      <c r="K291" s="18" t="str">
        <f>IF(OR(J291="",N(H291)&lt;=0),"",J291/(H291/IF($B$5="نعم",1+$B$6,1)))</f>
        <v/>
      </c>
      <c r="L291" s="18" t="str">
        <f>IF(OR(I291="",J291="",N(I291)&lt;=0),"",1-J291/I291)</f>
        <v/>
      </c>
      <c r="M291" s="14"/>
      <c r="N291" s="19" t="str">
        <f>IF(AND(A291="",C291=""),"",IF(A291="","رقم المنتج ناقص",IF(AND($B$9="سلة",ISERROR(VALUE(A291))),"رقم المنتج: أرقام إنجليزية بس",IF(COUNTIF($A$11:$A$1010,A291)&gt;1,"رقم المنتج مكرر",IF(C291="","السعر الحالي ناقص",IF(H291="","حط نسبة خصم أو سعر عرض",IF(H291&lt;=0,"سعر العرض لازم يكون أكبر من صفر",IF(H291&gt;=C291,"سعر العرض = السعر أو أعلى",IF(AND(J291&lt;&gt;"",N(J291)&lt;0,M291&lt;&gt;"نعم"),"تحت التكلفة",IF($B$4="","حط نهاية العرض فوق",IF(AND($B$2&lt;&gt;"",$B$4&lt;$B$2),"النهاية قبل البداية",IF($B$4&lt;TODAY(),"تاريخ النهاية راح",IF(D291="","تمام، بس بدون تكلفة (ما نقدر نحسب ربحك)",IF(N(J291)&lt;0,"تحت التكلفة، وانت قاصد",IF(K291&lt;$B$7,"تمام، بس هامشك أقل من حدّك","جاهز")))))))))))))))</f>
        <v/>
      </c>
      <c r="O291" s="19" t="b">
        <f>AND(N291&lt;&gt;"",ISNA(MATCH(N291,{"رقم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2">
      <c r="A292" s="13"/>
      <c r="B292" s="14"/>
      <c r="C292" s="15"/>
      <c r="D292" s="15"/>
      <c r="E292" s="15"/>
      <c r="F292" s="16"/>
      <c r="G292" s="15"/>
      <c r="H292" s="17" t="str">
        <f>IF(OR(C292="",AND(F292="",G292="")),"",IF(G292&lt;&gt;"",ROUND(G292,2),IF($B$8="ريال كامل",ROUNDDOWN(C292*(1-IF(F292&gt;1,F292/100,F292)),0),IF($B$8="ينتهي بـ ٩",ROUND((C292*(1-IF(F292&gt;1,F292/100,F292))+1)/10,0)*10-1,ROUND(C292*(1-IF(F292&gt;1,F292/100,F292)),2)))))</f>
        <v/>
      </c>
      <c r="I292" s="17" t="str">
        <f>IF(OR(C292="",D292=""),"",ROUND(C292/IF($B$5="نعم",1+$B$6,1)-D292-N(E292),2))</f>
        <v/>
      </c>
      <c r="J292" s="17" t="str">
        <f>IF(OR(H292="",D292=""),"",ROUND(H292/IF($B$5="نعم",1+$B$6,1)-D292-N(E292),2))</f>
        <v/>
      </c>
      <c r="K292" s="18" t="str">
        <f>IF(OR(J292="",N(H292)&lt;=0),"",J292/(H292/IF($B$5="نعم",1+$B$6,1)))</f>
        <v/>
      </c>
      <c r="L292" s="18" t="str">
        <f>IF(OR(I292="",J292="",N(I292)&lt;=0),"",1-J292/I292)</f>
        <v/>
      </c>
      <c r="M292" s="14"/>
      <c r="N292" s="19" t="str">
        <f>IF(AND(A292="",C292=""),"",IF(A292="","رقم المنتج ناقص",IF(AND($B$9="سلة",ISERROR(VALUE(A292))),"رقم المنتج: أرقام إنجليزية بس",IF(COUNTIF($A$11:$A$1010,A292)&gt;1,"رقم المنتج مكرر",IF(C292="","السعر الحالي ناقص",IF(H292="","حط نسبة خصم أو سعر عرض",IF(H292&lt;=0,"سعر العرض لازم يكون أكبر من صفر",IF(H292&gt;=C292,"سعر العرض = السعر أو أعلى",IF(AND(J292&lt;&gt;"",N(J292)&lt;0,M292&lt;&gt;"نعم"),"تحت التكلفة",IF($B$4="","حط نهاية العرض فوق",IF(AND($B$2&lt;&gt;"",$B$4&lt;$B$2),"النهاية قبل البداية",IF($B$4&lt;TODAY(),"تاريخ النهاية راح",IF(D292="","تمام، بس بدون تكلفة (ما نقدر نحسب ربحك)",IF(N(J292)&lt;0,"تحت التكلفة، وانت قاصد",IF(K292&lt;$B$7,"تمام، بس هامشك أقل من حدّك","جاهز")))))))))))))))</f>
        <v/>
      </c>
      <c r="O292" s="19" t="b">
        <f>AND(N292&lt;&gt;"",ISNA(MATCH(N292,{"رقم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3">
      <c r="A293" s="13"/>
      <c r="B293" s="14"/>
      <c r="C293" s="15"/>
      <c r="D293" s="15"/>
      <c r="E293" s="15"/>
      <c r="F293" s="16"/>
      <c r="G293" s="15"/>
      <c r="H293" s="17" t="str">
        <f>IF(OR(C293="",AND(F293="",G293="")),"",IF(G293&lt;&gt;"",ROUND(G293,2),IF($B$8="ريال كامل",ROUNDDOWN(C293*(1-IF(F293&gt;1,F293/100,F293)),0),IF($B$8="ينتهي بـ ٩",ROUND((C293*(1-IF(F293&gt;1,F293/100,F293))+1)/10,0)*10-1,ROUND(C293*(1-IF(F293&gt;1,F293/100,F293)),2)))))</f>
        <v/>
      </c>
      <c r="I293" s="17" t="str">
        <f>IF(OR(C293="",D293=""),"",ROUND(C293/IF($B$5="نعم",1+$B$6,1)-D293-N(E293),2))</f>
        <v/>
      </c>
      <c r="J293" s="17" t="str">
        <f>IF(OR(H293="",D293=""),"",ROUND(H293/IF($B$5="نعم",1+$B$6,1)-D293-N(E293),2))</f>
        <v/>
      </c>
      <c r="K293" s="18" t="str">
        <f>IF(OR(J293="",N(H293)&lt;=0),"",J293/(H293/IF($B$5="نعم",1+$B$6,1)))</f>
        <v/>
      </c>
      <c r="L293" s="18" t="str">
        <f>IF(OR(I293="",J293="",N(I293)&lt;=0),"",1-J293/I293)</f>
        <v/>
      </c>
      <c r="M293" s="14"/>
      <c r="N293" s="19" t="str">
        <f>IF(AND(A293="",C293=""),"",IF(A293="","رقم المنتج ناقص",IF(AND($B$9="سلة",ISERROR(VALUE(A293))),"رقم المنتج: أرقام إنجليزية بس",IF(COUNTIF($A$11:$A$1010,A293)&gt;1,"رقم المنتج مكرر",IF(C293="","السعر الحالي ناقص",IF(H293="","حط نسبة خصم أو سعر عرض",IF(H293&lt;=0,"سعر العرض لازم يكون أكبر من صفر",IF(H293&gt;=C293,"سعر العرض = السعر أو أعلى",IF(AND(J293&lt;&gt;"",N(J293)&lt;0,M293&lt;&gt;"نعم"),"تحت التكلفة",IF($B$4="","حط نهاية العرض فوق",IF(AND($B$2&lt;&gt;"",$B$4&lt;$B$2),"النهاية قبل البداية",IF($B$4&lt;TODAY(),"تاريخ النهاية راح",IF(D293="","تمام، بس بدون تكلفة (ما نقدر نحسب ربحك)",IF(N(J293)&lt;0,"تحت التكلفة، وانت قاصد",IF(K293&lt;$B$7,"تمام، بس هامشك أقل من حدّك","جاهز")))))))))))))))</f>
        <v/>
      </c>
      <c r="O293" s="19" t="b">
        <f>AND(N293&lt;&gt;"",ISNA(MATCH(N293,{"رقم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4">
      <c r="A294" s="13"/>
      <c r="B294" s="14"/>
      <c r="C294" s="15"/>
      <c r="D294" s="15"/>
      <c r="E294" s="15"/>
      <c r="F294" s="16"/>
      <c r="G294" s="15"/>
      <c r="H294" s="17" t="str">
        <f>IF(OR(C294="",AND(F294="",G294="")),"",IF(G294&lt;&gt;"",ROUND(G294,2),IF($B$8="ريال كامل",ROUNDDOWN(C294*(1-IF(F294&gt;1,F294/100,F294)),0),IF($B$8="ينتهي بـ ٩",ROUND((C294*(1-IF(F294&gt;1,F294/100,F294))+1)/10,0)*10-1,ROUND(C294*(1-IF(F294&gt;1,F294/100,F294)),2)))))</f>
        <v/>
      </c>
      <c r="I294" s="17" t="str">
        <f>IF(OR(C294="",D294=""),"",ROUND(C294/IF($B$5="نعم",1+$B$6,1)-D294-N(E294),2))</f>
        <v/>
      </c>
      <c r="J294" s="17" t="str">
        <f>IF(OR(H294="",D294=""),"",ROUND(H294/IF($B$5="نعم",1+$B$6,1)-D294-N(E294),2))</f>
        <v/>
      </c>
      <c r="K294" s="18" t="str">
        <f>IF(OR(J294="",N(H294)&lt;=0),"",J294/(H294/IF($B$5="نعم",1+$B$6,1)))</f>
        <v/>
      </c>
      <c r="L294" s="18" t="str">
        <f>IF(OR(I294="",J294="",N(I294)&lt;=0),"",1-J294/I294)</f>
        <v/>
      </c>
      <c r="M294" s="14"/>
      <c r="N294" s="19" t="str">
        <f>IF(AND(A294="",C294=""),"",IF(A294="","رقم المنتج ناقص",IF(AND($B$9="سلة",ISERROR(VALUE(A294))),"رقم المنتج: أرقام إنجليزية بس",IF(COUNTIF($A$11:$A$1010,A294)&gt;1,"رقم المنتج مكرر",IF(C294="","السعر الحالي ناقص",IF(H294="","حط نسبة خصم أو سعر عرض",IF(H294&lt;=0,"سعر العرض لازم يكون أكبر من صفر",IF(H294&gt;=C294,"سعر العرض = السعر أو أعلى",IF(AND(J294&lt;&gt;"",N(J294)&lt;0,M294&lt;&gt;"نعم"),"تحت التكلفة",IF($B$4="","حط نهاية العرض فوق",IF(AND($B$2&lt;&gt;"",$B$4&lt;$B$2),"النهاية قبل البداية",IF($B$4&lt;TODAY(),"تاريخ النهاية راح",IF(D294="","تمام، بس بدون تكلفة (ما نقدر نحسب ربحك)",IF(N(J294)&lt;0,"تحت التكلفة، وانت قاصد",IF(K294&lt;$B$7,"تمام، بس هامشك أقل من حدّك","جاهز")))))))))))))))</f>
        <v/>
      </c>
      <c r="O294" s="19" t="b">
        <f>AND(N294&lt;&gt;"",ISNA(MATCH(N294,{"رقم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5">
      <c r="A295" s="13"/>
      <c r="B295" s="14"/>
      <c r="C295" s="15"/>
      <c r="D295" s="15"/>
      <c r="E295" s="15"/>
      <c r="F295" s="16"/>
      <c r="G295" s="15"/>
      <c r="H295" s="17" t="str">
        <f>IF(OR(C295="",AND(F295="",G295="")),"",IF(G295&lt;&gt;"",ROUND(G295,2),IF($B$8="ريال كامل",ROUNDDOWN(C295*(1-IF(F295&gt;1,F295/100,F295)),0),IF($B$8="ينتهي بـ ٩",ROUND((C295*(1-IF(F295&gt;1,F295/100,F295))+1)/10,0)*10-1,ROUND(C295*(1-IF(F295&gt;1,F295/100,F295)),2)))))</f>
        <v/>
      </c>
      <c r="I295" s="17" t="str">
        <f>IF(OR(C295="",D295=""),"",ROUND(C295/IF($B$5="نعم",1+$B$6,1)-D295-N(E295),2))</f>
        <v/>
      </c>
      <c r="J295" s="17" t="str">
        <f>IF(OR(H295="",D295=""),"",ROUND(H295/IF($B$5="نعم",1+$B$6,1)-D295-N(E295),2))</f>
        <v/>
      </c>
      <c r="K295" s="18" t="str">
        <f>IF(OR(J295="",N(H295)&lt;=0),"",J295/(H295/IF($B$5="نعم",1+$B$6,1)))</f>
        <v/>
      </c>
      <c r="L295" s="18" t="str">
        <f>IF(OR(I295="",J295="",N(I295)&lt;=0),"",1-J295/I295)</f>
        <v/>
      </c>
      <c r="M295" s="14"/>
      <c r="N295" s="19" t="str">
        <f>IF(AND(A295="",C295=""),"",IF(A295="","رقم المنتج ناقص",IF(AND($B$9="سلة",ISERROR(VALUE(A295))),"رقم المنتج: أرقام إنجليزية بس",IF(COUNTIF($A$11:$A$1010,A295)&gt;1,"رقم المنتج مكرر",IF(C295="","السعر الحالي ناقص",IF(H295="","حط نسبة خصم أو سعر عرض",IF(H295&lt;=0,"سعر العرض لازم يكون أكبر من صفر",IF(H295&gt;=C295,"سعر العرض = السعر أو أعلى",IF(AND(J295&lt;&gt;"",N(J295)&lt;0,M295&lt;&gt;"نعم"),"تحت التكلفة",IF($B$4="","حط نهاية العرض فوق",IF(AND($B$2&lt;&gt;"",$B$4&lt;$B$2),"النهاية قبل البداية",IF($B$4&lt;TODAY(),"تاريخ النهاية راح",IF(D295="","تمام، بس بدون تكلفة (ما نقدر نحسب ربحك)",IF(N(J295)&lt;0,"تحت التكلفة، وانت قاصد",IF(K295&lt;$B$7,"تمام، بس هامشك أقل من حدّك","جاهز")))))))))))))))</f>
        <v/>
      </c>
      <c r="O295" s="19" t="b">
        <f>AND(N295&lt;&gt;"",ISNA(MATCH(N295,{"رقم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6">
      <c r="A296" s="13"/>
      <c r="B296" s="14"/>
      <c r="C296" s="15"/>
      <c r="D296" s="15"/>
      <c r="E296" s="15"/>
      <c r="F296" s="16"/>
      <c r="G296" s="15"/>
      <c r="H296" s="17" t="str">
        <f>IF(OR(C296="",AND(F296="",G296="")),"",IF(G296&lt;&gt;"",ROUND(G296,2),IF($B$8="ريال كامل",ROUNDDOWN(C296*(1-IF(F296&gt;1,F296/100,F296)),0),IF($B$8="ينتهي بـ ٩",ROUND((C296*(1-IF(F296&gt;1,F296/100,F296))+1)/10,0)*10-1,ROUND(C296*(1-IF(F296&gt;1,F296/100,F296)),2)))))</f>
        <v/>
      </c>
      <c r="I296" s="17" t="str">
        <f>IF(OR(C296="",D296=""),"",ROUND(C296/IF($B$5="نعم",1+$B$6,1)-D296-N(E296),2))</f>
        <v/>
      </c>
      <c r="J296" s="17" t="str">
        <f>IF(OR(H296="",D296=""),"",ROUND(H296/IF($B$5="نعم",1+$B$6,1)-D296-N(E296),2))</f>
        <v/>
      </c>
      <c r="K296" s="18" t="str">
        <f>IF(OR(J296="",N(H296)&lt;=0),"",J296/(H296/IF($B$5="نعم",1+$B$6,1)))</f>
        <v/>
      </c>
      <c r="L296" s="18" t="str">
        <f>IF(OR(I296="",J296="",N(I296)&lt;=0),"",1-J296/I296)</f>
        <v/>
      </c>
      <c r="M296" s="14"/>
      <c r="N296" s="19" t="str">
        <f>IF(AND(A296="",C296=""),"",IF(A296="","رقم المنتج ناقص",IF(AND($B$9="سلة",ISERROR(VALUE(A296))),"رقم المنتج: أرقام إنجليزية بس",IF(COUNTIF($A$11:$A$1010,A296)&gt;1,"رقم المنتج مكرر",IF(C296="","السعر الحالي ناقص",IF(H296="","حط نسبة خصم أو سعر عرض",IF(H296&lt;=0,"سعر العرض لازم يكون أكبر من صفر",IF(H296&gt;=C296,"سعر العرض = السعر أو أعلى",IF(AND(J296&lt;&gt;"",N(J296)&lt;0,M296&lt;&gt;"نعم"),"تحت التكلفة",IF($B$4="","حط نهاية العرض فوق",IF(AND($B$2&lt;&gt;"",$B$4&lt;$B$2),"النهاية قبل البداية",IF($B$4&lt;TODAY(),"تاريخ النهاية راح",IF(D296="","تمام، بس بدون تكلفة (ما نقدر نحسب ربحك)",IF(N(J296)&lt;0,"تحت التكلفة، وانت قاصد",IF(K296&lt;$B$7,"تمام، بس هامشك أقل من حدّك","جاهز")))))))))))))))</f>
        <v/>
      </c>
      <c r="O296" s="19" t="b">
        <f>AND(N296&lt;&gt;"",ISNA(MATCH(N296,{"رقم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7">
      <c r="A297" s="13"/>
      <c r="B297" s="14"/>
      <c r="C297" s="15"/>
      <c r="D297" s="15"/>
      <c r="E297" s="15"/>
      <c r="F297" s="16"/>
      <c r="G297" s="15"/>
      <c r="H297" s="17" t="str">
        <f>IF(OR(C297="",AND(F297="",G297="")),"",IF(G297&lt;&gt;"",ROUND(G297,2),IF($B$8="ريال كامل",ROUNDDOWN(C297*(1-IF(F297&gt;1,F297/100,F297)),0),IF($B$8="ينتهي بـ ٩",ROUND((C297*(1-IF(F297&gt;1,F297/100,F297))+1)/10,0)*10-1,ROUND(C297*(1-IF(F297&gt;1,F297/100,F297)),2)))))</f>
        <v/>
      </c>
      <c r="I297" s="17" t="str">
        <f>IF(OR(C297="",D297=""),"",ROUND(C297/IF($B$5="نعم",1+$B$6,1)-D297-N(E297),2))</f>
        <v/>
      </c>
      <c r="J297" s="17" t="str">
        <f>IF(OR(H297="",D297=""),"",ROUND(H297/IF($B$5="نعم",1+$B$6,1)-D297-N(E297),2))</f>
        <v/>
      </c>
      <c r="K297" s="18" t="str">
        <f>IF(OR(J297="",N(H297)&lt;=0),"",J297/(H297/IF($B$5="نعم",1+$B$6,1)))</f>
        <v/>
      </c>
      <c r="L297" s="18" t="str">
        <f>IF(OR(I297="",J297="",N(I297)&lt;=0),"",1-J297/I297)</f>
        <v/>
      </c>
      <c r="M297" s="14"/>
      <c r="N297" s="19" t="str">
        <f>IF(AND(A297="",C297=""),"",IF(A297="","رقم المنتج ناقص",IF(AND($B$9="سلة",ISERROR(VALUE(A297))),"رقم المنتج: أرقام إنجليزية بس",IF(COUNTIF($A$11:$A$1010,A297)&gt;1,"رقم المنتج مكرر",IF(C297="","السعر الحالي ناقص",IF(H297="","حط نسبة خصم أو سعر عرض",IF(H297&lt;=0,"سعر العرض لازم يكون أكبر من صفر",IF(H297&gt;=C297,"سعر العرض = السعر أو أعلى",IF(AND(J297&lt;&gt;"",N(J297)&lt;0,M297&lt;&gt;"نعم"),"تحت التكلفة",IF($B$4="","حط نهاية العرض فوق",IF(AND($B$2&lt;&gt;"",$B$4&lt;$B$2),"النهاية قبل البداية",IF($B$4&lt;TODAY(),"تاريخ النهاية راح",IF(D297="","تمام، بس بدون تكلفة (ما نقدر نحسب ربحك)",IF(N(J297)&lt;0,"تحت التكلفة، وانت قاصد",IF(K297&lt;$B$7,"تمام، بس هامشك أقل من حدّك","جاهز")))))))))))))))</f>
        <v/>
      </c>
      <c r="O297" s="19" t="b">
        <f>AND(N297&lt;&gt;"",ISNA(MATCH(N297,{"رقم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8">
      <c r="A298" s="13"/>
      <c r="B298" s="14"/>
      <c r="C298" s="15"/>
      <c r="D298" s="15"/>
      <c r="E298" s="15"/>
      <c r="F298" s="16"/>
      <c r="G298" s="15"/>
      <c r="H298" s="17" t="str">
        <f>IF(OR(C298="",AND(F298="",G298="")),"",IF(G298&lt;&gt;"",ROUND(G298,2),IF($B$8="ريال كامل",ROUNDDOWN(C298*(1-IF(F298&gt;1,F298/100,F298)),0),IF($B$8="ينتهي بـ ٩",ROUND((C298*(1-IF(F298&gt;1,F298/100,F298))+1)/10,0)*10-1,ROUND(C298*(1-IF(F298&gt;1,F298/100,F298)),2)))))</f>
        <v/>
      </c>
      <c r="I298" s="17" t="str">
        <f>IF(OR(C298="",D298=""),"",ROUND(C298/IF($B$5="نعم",1+$B$6,1)-D298-N(E298),2))</f>
        <v/>
      </c>
      <c r="J298" s="17" t="str">
        <f>IF(OR(H298="",D298=""),"",ROUND(H298/IF($B$5="نعم",1+$B$6,1)-D298-N(E298),2))</f>
        <v/>
      </c>
      <c r="K298" s="18" t="str">
        <f>IF(OR(J298="",N(H298)&lt;=0),"",J298/(H298/IF($B$5="نعم",1+$B$6,1)))</f>
        <v/>
      </c>
      <c r="L298" s="18" t="str">
        <f>IF(OR(I298="",J298="",N(I298)&lt;=0),"",1-J298/I298)</f>
        <v/>
      </c>
      <c r="M298" s="14"/>
      <c r="N298" s="19" t="str">
        <f>IF(AND(A298="",C298=""),"",IF(A298="","رقم المنتج ناقص",IF(AND($B$9="سلة",ISERROR(VALUE(A298))),"رقم المنتج: أرقام إنجليزية بس",IF(COUNTIF($A$11:$A$1010,A298)&gt;1,"رقم المنتج مكرر",IF(C298="","السعر الحالي ناقص",IF(H298="","حط نسبة خصم أو سعر عرض",IF(H298&lt;=0,"سعر العرض لازم يكون أكبر من صفر",IF(H298&gt;=C298,"سعر العرض = السعر أو أعلى",IF(AND(J298&lt;&gt;"",N(J298)&lt;0,M298&lt;&gt;"نعم"),"تحت التكلفة",IF($B$4="","حط نهاية العرض فوق",IF(AND($B$2&lt;&gt;"",$B$4&lt;$B$2),"النهاية قبل البداية",IF($B$4&lt;TODAY(),"تاريخ النهاية راح",IF(D298="","تمام، بس بدون تكلفة (ما نقدر نحسب ربحك)",IF(N(J298)&lt;0,"تحت التكلفة، وانت قاصد",IF(K298&lt;$B$7,"تمام، بس هامشك أقل من حدّك","جاهز")))))))))))))))</f>
        <v/>
      </c>
      <c r="O298" s="19" t="b">
        <f>AND(N298&lt;&gt;"",ISNA(MATCH(N298,{"رقم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299">
      <c r="A299" s="13"/>
      <c r="B299" s="14"/>
      <c r="C299" s="15"/>
      <c r="D299" s="15"/>
      <c r="E299" s="15"/>
      <c r="F299" s="16"/>
      <c r="G299" s="15"/>
      <c r="H299" s="17" t="str">
        <f>IF(OR(C299="",AND(F299="",G299="")),"",IF(G299&lt;&gt;"",ROUND(G299,2),IF($B$8="ريال كامل",ROUNDDOWN(C299*(1-IF(F299&gt;1,F299/100,F299)),0),IF($B$8="ينتهي بـ ٩",ROUND((C299*(1-IF(F299&gt;1,F299/100,F299))+1)/10,0)*10-1,ROUND(C299*(1-IF(F299&gt;1,F299/100,F299)),2)))))</f>
        <v/>
      </c>
      <c r="I299" s="17" t="str">
        <f>IF(OR(C299="",D299=""),"",ROUND(C299/IF($B$5="نعم",1+$B$6,1)-D299-N(E299),2))</f>
        <v/>
      </c>
      <c r="J299" s="17" t="str">
        <f>IF(OR(H299="",D299=""),"",ROUND(H299/IF($B$5="نعم",1+$B$6,1)-D299-N(E299),2))</f>
        <v/>
      </c>
      <c r="K299" s="18" t="str">
        <f>IF(OR(J299="",N(H299)&lt;=0),"",J299/(H299/IF($B$5="نعم",1+$B$6,1)))</f>
        <v/>
      </c>
      <c r="L299" s="18" t="str">
        <f>IF(OR(I299="",J299="",N(I299)&lt;=0),"",1-J299/I299)</f>
        <v/>
      </c>
      <c r="M299" s="14"/>
      <c r="N299" s="19" t="str">
        <f>IF(AND(A299="",C299=""),"",IF(A299="","رقم المنتج ناقص",IF(AND($B$9="سلة",ISERROR(VALUE(A299))),"رقم المنتج: أرقام إنجليزية بس",IF(COUNTIF($A$11:$A$1010,A299)&gt;1,"رقم المنتج مكرر",IF(C299="","السعر الحالي ناقص",IF(H299="","حط نسبة خصم أو سعر عرض",IF(H299&lt;=0,"سعر العرض لازم يكون أكبر من صفر",IF(H299&gt;=C299,"سعر العرض = السعر أو أعلى",IF(AND(J299&lt;&gt;"",N(J299)&lt;0,M299&lt;&gt;"نعم"),"تحت التكلفة",IF($B$4="","حط نهاية العرض فوق",IF(AND($B$2&lt;&gt;"",$B$4&lt;$B$2),"النهاية قبل البداية",IF($B$4&lt;TODAY(),"تاريخ النهاية راح",IF(D299="","تمام، بس بدون تكلفة (ما نقدر نحسب ربحك)",IF(N(J299)&lt;0,"تحت التكلفة، وانت قاصد",IF(K299&lt;$B$7,"تمام، بس هامشك أقل من حدّك","جاهز")))))))))))))))</f>
        <v/>
      </c>
      <c r="O299" s="19" t="b">
        <f>AND(N299&lt;&gt;"",ISNA(MATCH(N299,{"رقم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0">
      <c r="A300" s="13"/>
      <c r="B300" s="14"/>
      <c r="C300" s="15"/>
      <c r="D300" s="15"/>
      <c r="E300" s="15"/>
      <c r="F300" s="16"/>
      <c r="G300" s="15"/>
      <c r="H300" s="17" t="str">
        <f>IF(OR(C300="",AND(F300="",G300="")),"",IF(G300&lt;&gt;"",ROUND(G300,2),IF($B$8="ريال كامل",ROUNDDOWN(C300*(1-IF(F300&gt;1,F300/100,F300)),0),IF($B$8="ينتهي بـ ٩",ROUND((C300*(1-IF(F300&gt;1,F300/100,F300))+1)/10,0)*10-1,ROUND(C300*(1-IF(F300&gt;1,F300/100,F300)),2)))))</f>
        <v/>
      </c>
      <c r="I300" s="17" t="str">
        <f>IF(OR(C300="",D300=""),"",ROUND(C300/IF($B$5="نعم",1+$B$6,1)-D300-N(E300),2))</f>
        <v/>
      </c>
      <c r="J300" s="17" t="str">
        <f>IF(OR(H300="",D300=""),"",ROUND(H300/IF($B$5="نعم",1+$B$6,1)-D300-N(E300),2))</f>
        <v/>
      </c>
      <c r="K300" s="18" t="str">
        <f>IF(OR(J300="",N(H300)&lt;=0),"",J300/(H300/IF($B$5="نعم",1+$B$6,1)))</f>
        <v/>
      </c>
      <c r="L300" s="18" t="str">
        <f>IF(OR(I300="",J300="",N(I300)&lt;=0),"",1-J300/I300)</f>
        <v/>
      </c>
      <c r="M300" s="14"/>
      <c r="N300" s="19" t="str">
        <f>IF(AND(A300="",C300=""),"",IF(A300="","رقم المنتج ناقص",IF(AND($B$9="سلة",ISERROR(VALUE(A300))),"رقم المنتج: أرقام إنجليزية بس",IF(COUNTIF($A$11:$A$1010,A300)&gt;1,"رقم المنتج مكرر",IF(C300="","السعر الحالي ناقص",IF(H300="","حط نسبة خصم أو سعر عرض",IF(H300&lt;=0,"سعر العرض لازم يكون أكبر من صفر",IF(H300&gt;=C300,"سعر العرض = السعر أو أعلى",IF(AND(J300&lt;&gt;"",N(J300)&lt;0,M300&lt;&gt;"نعم"),"تحت التكلفة",IF($B$4="","حط نهاية العرض فوق",IF(AND($B$2&lt;&gt;"",$B$4&lt;$B$2),"النهاية قبل البداية",IF($B$4&lt;TODAY(),"تاريخ النهاية راح",IF(D300="","تمام، بس بدون تكلفة (ما نقدر نحسب ربحك)",IF(N(J300)&lt;0,"تحت التكلفة، وانت قاصد",IF(K300&lt;$B$7,"تمام، بس هامشك أقل من حدّك","جاهز")))))))))))))))</f>
        <v/>
      </c>
      <c r="O300" s="19" t="b">
        <f>AND(N300&lt;&gt;"",ISNA(MATCH(N300,{"رقم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1">
      <c r="A301" s="13"/>
      <c r="B301" s="14"/>
      <c r="C301" s="15"/>
      <c r="D301" s="15"/>
      <c r="E301" s="15"/>
      <c r="F301" s="16"/>
      <c r="G301" s="15"/>
      <c r="H301" s="17" t="str">
        <f>IF(OR(C301="",AND(F301="",G301="")),"",IF(G301&lt;&gt;"",ROUND(G301,2),IF($B$8="ريال كامل",ROUNDDOWN(C301*(1-IF(F301&gt;1,F301/100,F301)),0),IF($B$8="ينتهي بـ ٩",ROUND((C301*(1-IF(F301&gt;1,F301/100,F301))+1)/10,0)*10-1,ROUND(C301*(1-IF(F301&gt;1,F301/100,F301)),2)))))</f>
        <v/>
      </c>
      <c r="I301" s="17" t="str">
        <f>IF(OR(C301="",D301=""),"",ROUND(C301/IF($B$5="نعم",1+$B$6,1)-D301-N(E301),2))</f>
        <v/>
      </c>
      <c r="J301" s="17" t="str">
        <f>IF(OR(H301="",D301=""),"",ROUND(H301/IF($B$5="نعم",1+$B$6,1)-D301-N(E301),2))</f>
        <v/>
      </c>
      <c r="K301" s="18" t="str">
        <f>IF(OR(J301="",N(H301)&lt;=0),"",J301/(H301/IF($B$5="نعم",1+$B$6,1)))</f>
        <v/>
      </c>
      <c r="L301" s="18" t="str">
        <f>IF(OR(I301="",J301="",N(I301)&lt;=0),"",1-J301/I301)</f>
        <v/>
      </c>
      <c r="M301" s="14"/>
      <c r="N301" s="19" t="str">
        <f>IF(AND(A301="",C301=""),"",IF(A301="","رقم المنتج ناقص",IF(AND($B$9="سلة",ISERROR(VALUE(A301))),"رقم المنتج: أرقام إنجليزية بس",IF(COUNTIF($A$11:$A$1010,A301)&gt;1,"رقم المنتج مكرر",IF(C301="","السعر الحالي ناقص",IF(H301="","حط نسبة خصم أو سعر عرض",IF(H301&lt;=0,"سعر العرض لازم يكون أكبر من صفر",IF(H301&gt;=C301,"سعر العرض = السعر أو أعلى",IF(AND(J301&lt;&gt;"",N(J301)&lt;0,M301&lt;&gt;"نعم"),"تحت التكلفة",IF($B$4="","حط نهاية العرض فوق",IF(AND($B$2&lt;&gt;"",$B$4&lt;$B$2),"النهاية قبل البداية",IF($B$4&lt;TODAY(),"تاريخ النهاية راح",IF(D301="","تمام، بس بدون تكلفة (ما نقدر نحسب ربحك)",IF(N(J301)&lt;0,"تحت التكلفة، وانت قاصد",IF(K301&lt;$B$7,"تمام، بس هامشك أقل من حدّك","جاهز")))))))))))))))</f>
        <v/>
      </c>
      <c r="O301" s="19" t="b">
        <f>AND(N301&lt;&gt;"",ISNA(MATCH(N301,{"رقم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2">
      <c r="A302" s="13"/>
      <c r="B302" s="14"/>
      <c r="C302" s="15"/>
      <c r="D302" s="15"/>
      <c r="E302" s="15"/>
      <c r="F302" s="16"/>
      <c r="G302" s="15"/>
      <c r="H302" s="17" t="str">
        <f>IF(OR(C302="",AND(F302="",G302="")),"",IF(G302&lt;&gt;"",ROUND(G302,2),IF($B$8="ريال كامل",ROUNDDOWN(C302*(1-IF(F302&gt;1,F302/100,F302)),0),IF($B$8="ينتهي بـ ٩",ROUND((C302*(1-IF(F302&gt;1,F302/100,F302))+1)/10,0)*10-1,ROUND(C302*(1-IF(F302&gt;1,F302/100,F302)),2)))))</f>
        <v/>
      </c>
      <c r="I302" s="17" t="str">
        <f>IF(OR(C302="",D302=""),"",ROUND(C302/IF($B$5="نعم",1+$B$6,1)-D302-N(E302),2))</f>
        <v/>
      </c>
      <c r="J302" s="17" t="str">
        <f>IF(OR(H302="",D302=""),"",ROUND(H302/IF($B$5="نعم",1+$B$6,1)-D302-N(E302),2))</f>
        <v/>
      </c>
      <c r="K302" s="18" t="str">
        <f>IF(OR(J302="",N(H302)&lt;=0),"",J302/(H302/IF($B$5="نعم",1+$B$6,1)))</f>
        <v/>
      </c>
      <c r="L302" s="18" t="str">
        <f>IF(OR(I302="",J302="",N(I302)&lt;=0),"",1-J302/I302)</f>
        <v/>
      </c>
      <c r="M302" s="14"/>
      <c r="N302" s="19" t="str">
        <f>IF(AND(A302="",C302=""),"",IF(A302="","رقم المنتج ناقص",IF(AND($B$9="سلة",ISERROR(VALUE(A302))),"رقم المنتج: أرقام إنجليزية بس",IF(COUNTIF($A$11:$A$1010,A302)&gt;1,"رقم المنتج مكرر",IF(C302="","السعر الحالي ناقص",IF(H302="","حط نسبة خصم أو سعر عرض",IF(H302&lt;=0,"سعر العرض لازم يكون أكبر من صفر",IF(H302&gt;=C302,"سعر العرض = السعر أو أعلى",IF(AND(J302&lt;&gt;"",N(J302)&lt;0,M302&lt;&gt;"نعم"),"تحت التكلفة",IF($B$4="","حط نهاية العرض فوق",IF(AND($B$2&lt;&gt;"",$B$4&lt;$B$2),"النهاية قبل البداية",IF($B$4&lt;TODAY(),"تاريخ النهاية راح",IF(D302="","تمام، بس بدون تكلفة (ما نقدر نحسب ربحك)",IF(N(J302)&lt;0,"تحت التكلفة، وانت قاصد",IF(K302&lt;$B$7,"تمام، بس هامشك أقل من حدّك","جاهز")))))))))))))))</f>
        <v/>
      </c>
      <c r="O302" s="19" t="b">
        <f>AND(N302&lt;&gt;"",ISNA(MATCH(N302,{"رقم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3">
      <c r="A303" s="13"/>
      <c r="B303" s="14"/>
      <c r="C303" s="15"/>
      <c r="D303" s="15"/>
      <c r="E303" s="15"/>
      <c r="F303" s="16"/>
      <c r="G303" s="15"/>
      <c r="H303" s="17" t="str">
        <f>IF(OR(C303="",AND(F303="",G303="")),"",IF(G303&lt;&gt;"",ROUND(G303,2),IF($B$8="ريال كامل",ROUNDDOWN(C303*(1-IF(F303&gt;1,F303/100,F303)),0),IF($B$8="ينتهي بـ ٩",ROUND((C303*(1-IF(F303&gt;1,F303/100,F303))+1)/10,0)*10-1,ROUND(C303*(1-IF(F303&gt;1,F303/100,F303)),2)))))</f>
        <v/>
      </c>
      <c r="I303" s="17" t="str">
        <f>IF(OR(C303="",D303=""),"",ROUND(C303/IF($B$5="نعم",1+$B$6,1)-D303-N(E303),2))</f>
        <v/>
      </c>
      <c r="J303" s="17" t="str">
        <f>IF(OR(H303="",D303=""),"",ROUND(H303/IF($B$5="نعم",1+$B$6,1)-D303-N(E303),2))</f>
        <v/>
      </c>
      <c r="K303" s="18" t="str">
        <f>IF(OR(J303="",N(H303)&lt;=0),"",J303/(H303/IF($B$5="نعم",1+$B$6,1)))</f>
        <v/>
      </c>
      <c r="L303" s="18" t="str">
        <f>IF(OR(I303="",J303="",N(I303)&lt;=0),"",1-J303/I303)</f>
        <v/>
      </c>
      <c r="M303" s="14"/>
      <c r="N303" s="19" t="str">
        <f>IF(AND(A303="",C303=""),"",IF(A303="","رقم المنتج ناقص",IF(AND($B$9="سلة",ISERROR(VALUE(A303))),"رقم المنتج: أرقام إنجليزية بس",IF(COUNTIF($A$11:$A$1010,A303)&gt;1,"رقم المنتج مكرر",IF(C303="","السعر الحالي ناقص",IF(H303="","حط نسبة خصم أو سعر عرض",IF(H303&lt;=0,"سعر العرض لازم يكون أكبر من صفر",IF(H303&gt;=C303,"سعر العرض = السعر أو أعلى",IF(AND(J303&lt;&gt;"",N(J303)&lt;0,M303&lt;&gt;"نعم"),"تحت التكلفة",IF($B$4="","حط نهاية العرض فوق",IF(AND($B$2&lt;&gt;"",$B$4&lt;$B$2),"النهاية قبل البداية",IF($B$4&lt;TODAY(),"تاريخ النهاية راح",IF(D303="","تمام، بس بدون تكلفة (ما نقدر نحسب ربحك)",IF(N(J303)&lt;0,"تحت التكلفة، وانت قاصد",IF(K303&lt;$B$7,"تمام، بس هامشك أقل من حدّك","جاهز")))))))))))))))</f>
        <v/>
      </c>
      <c r="O303" s="19" t="b">
        <f>AND(N303&lt;&gt;"",ISNA(MATCH(N303,{"رقم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4">
      <c r="A304" s="13"/>
      <c r="B304" s="14"/>
      <c r="C304" s="15"/>
      <c r="D304" s="15"/>
      <c r="E304" s="15"/>
      <c r="F304" s="16"/>
      <c r="G304" s="15"/>
      <c r="H304" s="17" t="str">
        <f>IF(OR(C304="",AND(F304="",G304="")),"",IF(G304&lt;&gt;"",ROUND(G304,2),IF($B$8="ريال كامل",ROUNDDOWN(C304*(1-IF(F304&gt;1,F304/100,F304)),0),IF($B$8="ينتهي بـ ٩",ROUND((C304*(1-IF(F304&gt;1,F304/100,F304))+1)/10,0)*10-1,ROUND(C304*(1-IF(F304&gt;1,F304/100,F304)),2)))))</f>
        <v/>
      </c>
      <c r="I304" s="17" t="str">
        <f>IF(OR(C304="",D304=""),"",ROUND(C304/IF($B$5="نعم",1+$B$6,1)-D304-N(E304),2))</f>
        <v/>
      </c>
      <c r="J304" s="17" t="str">
        <f>IF(OR(H304="",D304=""),"",ROUND(H304/IF($B$5="نعم",1+$B$6,1)-D304-N(E304),2))</f>
        <v/>
      </c>
      <c r="K304" s="18" t="str">
        <f>IF(OR(J304="",N(H304)&lt;=0),"",J304/(H304/IF($B$5="نعم",1+$B$6,1)))</f>
        <v/>
      </c>
      <c r="L304" s="18" t="str">
        <f>IF(OR(I304="",J304="",N(I304)&lt;=0),"",1-J304/I304)</f>
        <v/>
      </c>
      <c r="M304" s="14"/>
      <c r="N304" s="19" t="str">
        <f>IF(AND(A304="",C304=""),"",IF(A304="","رقم المنتج ناقص",IF(AND($B$9="سلة",ISERROR(VALUE(A304))),"رقم المنتج: أرقام إنجليزية بس",IF(COUNTIF($A$11:$A$1010,A304)&gt;1,"رقم المنتج مكرر",IF(C304="","السعر الحالي ناقص",IF(H304="","حط نسبة خصم أو سعر عرض",IF(H304&lt;=0,"سعر العرض لازم يكون أكبر من صفر",IF(H304&gt;=C304,"سعر العرض = السعر أو أعلى",IF(AND(J304&lt;&gt;"",N(J304)&lt;0,M304&lt;&gt;"نعم"),"تحت التكلفة",IF($B$4="","حط نهاية العرض فوق",IF(AND($B$2&lt;&gt;"",$B$4&lt;$B$2),"النهاية قبل البداية",IF($B$4&lt;TODAY(),"تاريخ النهاية راح",IF(D304="","تمام، بس بدون تكلفة (ما نقدر نحسب ربحك)",IF(N(J304)&lt;0,"تحت التكلفة، وانت قاصد",IF(K304&lt;$B$7,"تمام، بس هامشك أقل من حدّك","جاهز")))))))))))))))</f>
        <v/>
      </c>
      <c r="O304" s="19" t="b">
        <f>AND(N304&lt;&gt;"",ISNA(MATCH(N304,{"رقم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5">
      <c r="A305" s="13"/>
      <c r="B305" s="14"/>
      <c r="C305" s="15"/>
      <c r="D305" s="15"/>
      <c r="E305" s="15"/>
      <c r="F305" s="16"/>
      <c r="G305" s="15"/>
      <c r="H305" s="17" t="str">
        <f>IF(OR(C305="",AND(F305="",G305="")),"",IF(G305&lt;&gt;"",ROUND(G305,2),IF($B$8="ريال كامل",ROUNDDOWN(C305*(1-IF(F305&gt;1,F305/100,F305)),0),IF($B$8="ينتهي بـ ٩",ROUND((C305*(1-IF(F305&gt;1,F305/100,F305))+1)/10,0)*10-1,ROUND(C305*(1-IF(F305&gt;1,F305/100,F305)),2)))))</f>
        <v/>
      </c>
      <c r="I305" s="17" t="str">
        <f>IF(OR(C305="",D305=""),"",ROUND(C305/IF($B$5="نعم",1+$B$6,1)-D305-N(E305),2))</f>
        <v/>
      </c>
      <c r="J305" s="17" t="str">
        <f>IF(OR(H305="",D305=""),"",ROUND(H305/IF($B$5="نعم",1+$B$6,1)-D305-N(E305),2))</f>
        <v/>
      </c>
      <c r="K305" s="18" t="str">
        <f>IF(OR(J305="",N(H305)&lt;=0),"",J305/(H305/IF($B$5="نعم",1+$B$6,1)))</f>
        <v/>
      </c>
      <c r="L305" s="18" t="str">
        <f>IF(OR(I305="",J305="",N(I305)&lt;=0),"",1-J305/I305)</f>
        <v/>
      </c>
      <c r="M305" s="14"/>
      <c r="N305" s="19" t="str">
        <f>IF(AND(A305="",C305=""),"",IF(A305="","رقم المنتج ناقص",IF(AND($B$9="سلة",ISERROR(VALUE(A305))),"رقم المنتج: أرقام إنجليزية بس",IF(COUNTIF($A$11:$A$1010,A305)&gt;1,"رقم المنتج مكرر",IF(C305="","السعر الحالي ناقص",IF(H305="","حط نسبة خصم أو سعر عرض",IF(H305&lt;=0,"سعر العرض لازم يكون أكبر من صفر",IF(H305&gt;=C305,"سعر العرض = السعر أو أعلى",IF(AND(J305&lt;&gt;"",N(J305)&lt;0,M305&lt;&gt;"نعم"),"تحت التكلفة",IF($B$4="","حط نهاية العرض فوق",IF(AND($B$2&lt;&gt;"",$B$4&lt;$B$2),"النهاية قبل البداية",IF($B$4&lt;TODAY(),"تاريخ النهاية راح",IF(D305="","تمام، بس بدون تكلفة (ما نقدر نحسب ربحك)",IF(N(J305)&lt;0,"تحت التكلفة، وانت قاصد",IF(K305&lt;$B$7,"تمام، بس هامشك أقل من حدّك","جاهز")))))))))))))))</f>
        <v/>
      </c>
      <c r="O305" s="19" t="b">
        <f>AND(N305&lt;&gt;"",ISNA(MATCH(N305,{"رقم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6">
      <c r="A306" s="13"/>
      <c r="B306" s="14"/>
      <c r="C306" s="15"/>
      <c r="D306" s="15"/>
      <c r="E306" s="15"/>
      <c r="F306" s="16"/>
      <c r="G306" s="15"/>
      <c r="H306" s="17" t="str">
        <f>IF(OR(C306="",AND(F306="",G306="")),"",IF(G306&lt;&gt;"",ROUND(G306,2),IF($B$8="ريال كامل",ROUNDDOWN(C306*(1-IF(F306&gt;1,F306/100,F306)),0),IF($B$8="ينتهي بـ ٩",ROUND((C306*(1-IF(F306&gt;1,F306/100,F306))+1)/10,0)*10-1,ROUND(C306*(1-IF(F306&gt;1,F306/100,F306)),2)))))</f>
        <v/>
      </c>
      <c r="I306" s="17" t="str">
        <f>IF(OR(C306="",D306=""),"",ROUND(C306/IF($B$5="نعم",1+$B$6,1)-D306-N(E306),2))</f>
        <v/>
      </c>
      <c r="J306" s="17" t="str">
        <f>IF(OR(H306="",D306=""),"",ROUND(H306/IF($B$5="نعم",1+$B$6,1)-D306-N(E306),2))</f>
        <v/>
      </c>
      <c r="K306" s="18" t="str">
        <f>IF(OR(J306="",N(H306)&lt;=0),"",J306/(H306/IF($B$5="نعم",1+$B$6,1)))</f>
        <v/>
      </c>
      <c r="L306" s="18" t="str">
        <f>IF(OR(I306="",J306="",N(I306)&lt;=0),"",1-J306/I306)</f>
        <v/>
      </c>
      <c r="M306" s="14"/>
      <c r="N306" s="19" t="str">
        <f>IF(AND(A306="",C306=""),"",IF(A306="","رقم المنتج ناقص",IF(AND($B$9="سلة",ISERROR(VALUE(A306))),"رقم المنتج: أرقام إنجليزية بس",IF(COUNTIF($A$11:$A$1010,A306)&gt;1,"رقم المنتج مكرر",IF(C306="","السعر الحالي ناقص",IF(H306="","حط نسبة خصم أو سعر عرض",IF(H306&lt;=0,"سعر العرض لازم يكون أكبر من صفر",IF(H306&gt;=C306,"سعر العرض = السعر أو أعلى",IF(AND(J306&lt;&gt;"",N(J306)&lt;0,M306&lt;&gt;"نعم"),"تحت التكلفة",IF($B$4="","حط نهاية العرض فوق",IF(AND($B$2&lt;&gt;"",$B$4&lt;$B$2),"النهاية قبل البداية",IF($B$4&lt;TODAY(),"تاريخ النهاية راح",IF(D306="","تمام، بس بدون تكلفة (ما نقدر نحسب ربحك)",IF(N(J306)&lt;0,"تحت التكلفة، وانت قاصد",IF(K306&lt;$B$7,"تمام، بس هامشك أقل من حدّك","جاهز")))))))))))))))</f>
        <v/>
      </c>
      <c r="O306" s="19" t="b">
        <f>AND(N306&lt;&gt;"",ISNA(MATCH(N306,{"رقم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7">
      <c r="A307" s="13"/>
      <c r="B307" s="14"/>
      <c r="C307" s="15"/>
      <c r="D307" s="15"/>
      <c r="E307" s="15"/>
      <c r="F307" s="16"/>
      <c r="G307" s="15"/>
      <c r="H307" s="17" t="str">
        <f>IF(OR(C307="",AND(F307="",G307="")),"",IF(G307&lt;&gt;"",ROUND(G307,2),IF($B$8="ريال كامل",ROUNDDOWN(C307*(1-IF(F307&gt;1,F307/100,F307)),0),IF($B$8="ينتهي بـ ٩",ROUND((C307*(1-IF(F307&gt;1,F307/100,F307))+1)/10,0)*10-1,ROUND(C307*(1-IF(F307&gt;1,F307/100,F307)),2)))))</f>
        <v/>
      </c>
      <c r="I307" s="17" t="str">
        <f>IF(OR(C307="",D307=""),"",ROUND(C307/IF($B$5="نعم",1+$B$6,1)-D307-N(E307),2))</f>
        <v/>
      </c>
      <c r="J307" s="17" t="str">
        <f>IF(OR(H307="",D307=""),"",ROUND(H307/IF($B$5="نعم",1+$B$6,1)-D307-N(E307),2))</f>
        <v/>
      </c>
      <c r="K307" s="18" t="str">
        <f>IF(OR(J307="",N(H307)&lt;=0),"",J307/(H307/IF($B$5="نعم",1+$B$6,1)))</f>
        <v/>
      </c>
      <c r="L307" s="18" t="str">
        <f>IF(OR(I307="",J307="",N(I307)&lt;=0),"",1-J307/I307)</f>
        <v/>
      </c>
      <c r="M307" s="14"/>
      <c r="N307" s="19" t="str">
        <f>IF(AND(A307="",C307=""),"",IF(A307="","رقم المنتج ناقص",IF(AND($B$9="سلة",ISERROR(VALUE(A307))),"رقم المنتج: أرقام إنجليزية بس",IF(COUNTIF($A$11:$A$1010,A307)&gt;1,"رقم المنتج مكرر",IF(C307="","السعر الحالي ناقص",IF(H307="","حط نسبة خصم أو سعر عرض",IF(H307&lt;=0,"سعر العرض لازم يكون أكبر من صفر",IF(H307&gt;=C307,"سعر العرض = السعر أو أعلى",IF(AND(J307&lt;&gt;"",N(J307)&lt;0,M307&lt;&gt;"نعم"),"تحت التكلفة",IF($B$4="","حط نهاية العرض فوق",IF(AND($B$2&lt;&gt;"",$B$4&lt;$B$2),"النهاية قبل البداية",IF($B$4&lt;TODAY(),"تاريخ النهاية راح",IF(D307="","تمام، بس بدون تكلفة (ما نقدر نحسب ربحك)",IF(N(J307)&lt;0,"تحت التكلفة، وانت قاصد",IF(K307&lt;$B$7,"تمام، بس هامشك أقل من حدّك","جاهز")))))))))))))))</f>
        <v/>
      </c>
      <c r="O307" s="19" t="b">
        <f>AND(N307&lt;&gt;"",ISNA(MATCH(N307,{"رقم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8">
      <c r="A308" s="13"/>
      <c r="B308" s="14"/>
      <c r="C308" s="15"/>
      <c r="D308" s="15"/>
      <c r="E308" s="15"/>
      <c r="F308" s="16"/>
      <c r="G308" s="15"/>
      <c r="H308" s="17" t="str">
        <f>IF(OR(C308="",AND(F308="",G308="")),"",IF(G308&lt;&gt;"",ROUND(G308,2),IF($B$8="ريال كامل",ROUNDDOWN(C308*(1-IF(F308&gt;1,F308/100,F308)),0),IF($B$8="ينتهي بـ ٩",ROUND((C308*(1-IF(F308&gt;1,F308/100,F308))+1)/10,0)*10-1,ROUND(C308*(1-IF(F308&gt;1,F308/100,F308)),2)))))</f>
        <v/>
      </c>
      <c r="I308" s="17" t="str">
        <f>IF(OR(C308="",D308=""),"",ROUND(C308/IF($B$5="نعم",1+$B$6,1)-D308-N(E308),2))</f>
        <v/>
      </c>
      <c r="J308" s="17" t="str">
        <f>IF(OR(H308="",D308=""),"",ROUND(H308/IF($B$5="نعم",1+$B$6,1)-D308-N(E308),2))</f>
        <v/>
      </c>
      <c r="K308" s="18" t="str">
        <f>IF(OR(J308="",N(H308)&lt;=0),"",J308/(H308/IF($B$5="نعم",1+$B$6,1)))</f>
        <v/>
      </c>
      <c r="L308" s="18" t="str">
        <f>IF(OR(I308="",J308="",N(I308)&lt;=0),"",1-J308/I308)</f>
        <v/>
      </c>
      <c r="M308" s="14"/>
      <c r="N308" s="19" t="str">
        <f>IF(AND(A308="",C308=""),"",IF(A308="","رقم المنتج ناقص",IF(AND($B$9="سلة",ISERROR(VALUE(A308))),"رقم المنتج: أرقام إنجليزية بس",IF(COUNTIF($A$11:$A$1010,A308)&gt;1,"رقم المنتج مكرر",IF(C308="","السعر الحالي ناقص",IF(H308="","حط نسبة خصم أو سعر عرض",IF(H308&lt;=0,"سعر العرض لازم يكون أكبر من صفر",IF(H308&gt;=C308,"سعر العرض = السعر أو أعلى",IF(AND(J308&lt;&gt;"",N(J308)&lt;0,M308&lt;&gt;"نعم"),"تحت التكلفة",IF($B$4="","حط نهاية العرض فوق",IF(AND($B$2&lt;&gt;"",$B$4&lt;$B$2),"النهاية قبل البداية",IF($B$4&lt;TODAY(),"تاريخ النهاية راح",IF(D308="","تمام، بس بدون تكلفة (ما نقدر نحسب ربحك)",IF(N(J308)&lt;0,"تحت التكلفة، وانت قاصد",IF(K308&lt;$B$7,"تمام، بس هامشك أقل من حدّك","جاهز")))))))))))))))</f>
        <v/>
      </c>
      <c r="O308" s="19" t="b">
        <f>AND(N308&lt;&gt;"",ISNA(MATCH(N308,{"رقم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09">
      <c r="A309" s="13"/>
      <c r="B309" s="14"/>
      <c r="C309" s="15"/>
      <c r="D309" s="15"/>
      <c r="E309" s="15"/>
      <c r="F309" s="16"/>
      <c r="G309" s="15"/>
      <c r="H309" s="17" t="str">
        <f>IF(OR(C309="",AND(F309="",G309="")),"",IF(G309&lt;&gt;"",ROUND(G309,2),IF($B$8="ريال كامل",ROUNDDOWN(C309*(1-IF(F309&gt;1,F309/100,F309)),0),IF($B$8="ينتهي بـ ٩",ROUND((C309*(1-IF(F309&gt;1,F309/100,F309))+1)/10,0)*10-1,ROUND(C309*(1-IF(F309&gt;1,F309/100,F309)),2)))))</f>
        <v/>
      </c>
      <c r="I309" s="17" t="str">
        <f>IF(OR(C309="",D309=""),"",ROUND(C309/IF($B$5="نعم",1+$B$6,1)-D309-N(E309),2))</f>
        <v/>
      </c>
      <c r="J309" s="17" t="str">
        <f>IF(OR(H309="",D309=""),"",ROUND(H309/IF($B$5="نعم",1+$B$6,1)-D309-N(E309),2))</f>
        <v/>
      </c>
      <c r="K309" s="18" t="str">
        <f>IF(OR(J309="",N(H309)&lt;=0),"",J309/(H309/IF($B$5="نعم",1+$B$6,1)))</f>
        <v/>
      </c>
      <c r="L309" s="18" t="str">
        <f>IF(OR(I309="",J309="",N(I309)&lt;=0),"",1-J309/I309)</f>
        <v/>
      </c>
      <c r="M309" s="14"/>
      <c r="N309" s="19" t="str">
        <f>IF(AND(A309="",C309=""),"",IF(A309="","رقم المنتج ناقص",IF(AND($B$9="سلة",ISERROR(VALUE(A309))),"رقم المنتج: أرقام إنجليزية بس",IF(COUNTIF($A$11:$A$1010,A309)&gt;1,"رقم المنتج مكرر",IF(C309="","السعر الحالي ناقص",IF(H309="","حط نسبة خصم أو سعر عرض",IF(H309&lt;=0,"سعر العرض لازم يكون أكبر من صفر",IF(H309&gt;=C309,"سعر العرض = السعر أو أعلى",IF(AND(J309&lt;&gt;"",N(J309)&lt;0,M309&lt;&gt;"نعم"),"تحت التكلفة",IF($B$4="","حط نهاية العرض فوق",IF(AND($B$2&lt;&gt;"",$B$4&lt;$B$2),"النهاية قبل البداية",IF($B$4&lt;TODAY(),"تاريخ النهاية راح",IF(D309="","تمام، بس بدون تكلفة (ما نقدر نحسب ربحك)",IF(N(J309)&lt;0,"تحت التكلفة، وانت قاصد",IF(K309&lt;$B$7,"تمام، بس هامشك أقل من حدّك","جاهز")))))))))))))))</f>
        <v/>
      </c>
      <c r="O309" s="19" t="b">
        <f>AND(N309&lt;&gt;"",ISNA(MATCH(N309,{"رقم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0">
      <c r="A310" s="13"/>
      <c r="B310" s="14"/>
      <c r="C310" s="15"/>
      <c r="D310" s="15"/>
      <c r="E310" s="15"/>
      <c r="F310" s="16"/>
      <c r="G310" s="15"/>
      <c r="H310" s="17" t="str">
        <f>IF(OR(C310="",AND(F310="",G310="")),"",IF(G310&lt;&gt;"",ROUND(G310,2),IF($B$8="ريال كامل",ROUNDDOWN(C310*(1-IF(F310&gt;1,F310/100,F310)),0),IF($B$8="ينتهي بـ ٩",ROUND((C310*(1-IF(F310&gt;1,F310/100,F310))+1)/10,0)*10-1,ROUND(C310*(1-IF(F310&gt;1,F310/100,F310)),2)))))</f>
        <v/>
      </c>
      <c r="I310" s="17" t="str">
        <f>IF(OR(C310="",D310=""),"",ROUND(C310/IF($B$5="نعم",1+$B$6,1)-D310-N(E310),2))</f>
        <v/>
      </c>
      <c r="J310" s="17" t="str">
        <f>IF(OR(H310="",D310=""),"",ROUND(H310/IF($B$5="نعم",1+$B$6,1)-D310-N(E310),2))</f>
        <v/>
      </c>
      <c r="K310" s="18" t="str">
        <f>IF(OR(J310="",N(H310)&lt;=0),"",J310/(H310/IF($B$5="نعم",1+$B$6,1)))</f>
        <v/>
      </c>
      <c r="L310" s="18" t="str">
        <f>IF(OR(I310="",J310="",N(I310)&lt;=0),"",1-J310/I310)</f>
        <v/>
      </c>
      <c r="M310" s="14"/>
      <c r="N310" s="19" t="str">
        <f>IF(AND(A310="",C310=""),"",IF(A310="","رقم المنتج ناقص",IF(AND($B$9="سلة",ISERROR(VALUE(A310))),"رقم المنتج: أرقام إنجليزية بس",IF(COUNTIF($A$11:$A$1010,A310)&gt;1,"رقم المنتج مكرر",IF(C310="","السعر الحالي ناقص",IF(H310="","حط نسبة خصم أو سعر عرض",IF(H310&lt;=0,"سعر العرض لازم يكون أكبر من صفر",IF(H310&gt;=C310,"سعر العرض = السعر أو أعلى",IF(AND(J310&lt;&gt;"",N(J310)&lt;0,M310&lt;&gt;"نعم"),"تحت التكلفة",IF($B$4="","حط نهاية العرض فوق",IF(AND($B$2&lt;&gt;"",$B$4&lt;$B$2),"النهاية قبل البداية",IF($B$4&lt;TODAY(),"تاريخ النهاية راح",IF(D310="","تمام، بس بدون تكلفة (ما نقدر نحسب ربحك)",IF(N(J310)&lt;0,"تحت التكلفة، وانت قاصد",IF(K310&lt;$B$7,"تمام، بس هامشك أقل من حدّك","جاهز")))))))))))))))</f>
        <v/>
      </c>
      <c r="O310" s="19" t="b">
        <f>AND(N310&lt;&gt;"",ISNA(MATCH(N310,{"رقم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1">
      <c r="A311" s="13"/>
      <c r="B311" s="14"/>
      <c r="C311" s="15"/>
      <c r="D311" s="15"/>
      <c r="E311" s="15"/>
      <c r="F311" s="16"/>
      <c r="G311" s="15"/>
      <c r="H311" s="17" t="str">
        <f>IF(OR(C311="",AND(F311="",G311="")),"",IF(G311&lt;&gt;"",ROUND(G311,2),IF($B$8="ريال كامل",ROUNDDOWN(C311*(1-IF(F311&gt;1,F311/100,F311)),0),IF($B$8="ينتهي بـ ٩",ROUND((C311*(1-IF(F311&gt;1,F311/100,F311))+1)/10,0)*10-1,ROUND(C311*(1-IF(F311&gt;1,F311/100,F311)),2)))))</f>
        <v/>
      </c>
      <c r="I311" s="17" t="str">
        <f>IF(OR(C311="",D311=""),"",ROUND(C311/IF($B$5="نعم",1+$B$6,1)-D311-N(E311),2))</f>
        <v/>
      </c>
      <c r="J311" s="17" t="str">
        <f>IF(OR(H311="",D311=""),"",ROUND(H311/IF($B$5="نعم",1+$B$6,1)-D311-N(E311),2))</f>
        <v/>
      </c>
      <c r="K311" s="18" t="str">
        <f>IF(OR(J311="",N(H311)&lt;=0),"",J311/(H311/IF($B$5="نعم",1+$B$6,1)))</f>
        <v/>
      </c>
      <c r="L311" s="18" t="str">
        <f>IF(OR(I311="",J311="",N(I311)&lt;=0),"",1-J311/I311)</f>
        <v/>
      </c>
      <c r="M311" s="14"/>
      <c r="N311" s="19" t="str">
        <f>IF(AND(A311="",C311=""),"",IF(A311="","رقم المنتج ناقص",IF(AND($B$9="سلة",ISERROR(VALUE(A311))),"رقم المنتج: أرقام إنجليزية بس",IF(COUNTIF($A$11:$A$1010,A311)&gt;1,"رقم المنتج مكرر",IF(C311="","السعر الحالي ناقص",IF(H311="","حط نسبة خصم أو سعر عرض",IF(H311&lt;=0,"سعر العرض لازم يكون أكبر من صفر",IF(H311&gt;=C311,"سعر العرض = السعر أو أعلى",IF(AND(J311&lt;&gt;"",N(J311)&lt;0,M311&lt;&gt;"نعم"),"تحت التكلفة",IF($B$4="","حط نهاية العرض فوق",IF(AND($B$2&lt;&gt;"",$B$4&lt;$B$2),"النهاية قبل البداية",IF($B$4&lt;TODAY(),"تاريخ النهاية راح",IF(D311="","تمام، بس بدون تكلفة (ما نقدر نحسب ربحك)",IF(N(J311)&lt;0,"تحت التكلفة، وانت قاصد",IF(K311&lt;$B$7,"تمام، بس هامشك أقل من حدّك","جاهز")))))))))))))))</f>
        <v/>
      </c>
      <c r="O311" s="19" t="b">
        <f>AND(N311&lt;&gt;"",ISNA(MATCH(N311,{"رقم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2">
      <c r="A312" s="13"/>
      <c r="B312" s="14"/>
      <c r="C312" s="15"/>
      <c r="D312" s="15"/>
      <c r="E312" s="15"/>
      <c r="F312" s="16"/>
      <c r="G312" s="15"/>
      <c r="H312" s="17" t="str">
        <f>IF(OR(C312="",AND(F312="",G312="")),"",IF(G312&lt;&gt;"",ROUND(G312,2),IF($B$8="ريال كامل",ROUNDDOWN(C312*(1-IF(F312&gt;1,F312/100,F312)),0),IF($B$8="ينتهي بـ ٩",ROUND((C312*(1-IF(F312&gt;1,F312/100,F312))+1)/10,0)*10-1,ROUND(C312*(1-IF(F312&gt;1,F312/100,F312)),2)))))</f>
        <v/>
      </c>
      <c r="I312" s="17" t="str">
        <f>IF(OR(C312="",D312=""),"",ROUND(C312/IF($B$5="نعم",1+$B$6,1)-D312-N(E312),2))</f>
        <v/>
      </c>
      <c r="J312" s="17" t="str">
        <f>IF(OR(H312="",D312=""),"",ROUND(H312/IF($B$5="نعم",1+$B$6,1)-D312-N(E312),2))</f>
        <v/>
      </c>
      <c r="K312" s="18" t="str">
        <f>IF(OR(J312="",N(H312)&lt;=0),"",J312/(H312/IF($B$5="نعم",1+$B$6,1)))</f>
        <v/>
      </c>
      <c r="L312" s="18" t="str">
        <f>IF(OR(I312="",J312="",N(I312)&lt;=0),"",1-J312/I312)</f>
        <v/>
      </c>
      <c r="M312" s="14"/>
      <c r="N312" s="19" t="str">
        <f>IF(AND(A312="",C312=""),"",IF(A312="","رقم المنتج ناقص",IF(AND($B$9="سلة",ISERROR(VALUE(A312))),"رقم المنتج: أرقام إنجليزية بس",IF(COUNTIF($A$11:$A$1010,A312)&gt;1,"رقم المنتج مكرر",IF(C312="","السعر الحالي ناقص",IF(H312="","حط نسبة خصم أو سعر عرض",IF(H312&lt;=0,"سعر العرض لازم يكون أكبر من صفر",IF(H312&gt;=C312,"سعر العرض = السعر أو أعلى",IF(AND(J312&lt;&gt;"",N(J312)&lt;0,M312&lt;&gt;"نعم"),"تحت التكلفة",IF($B$4="","حط نهاية العرض فوق",IF(AND($B$2&lt;&gt;"",$B$4&lt;$B$2),"النهاية قبل البداية",IF($B$4&lt;TODAY(),"تاريخ النهاية راح",IF(D312="","تمام، بس بدون تكلفة (ما نقدر نحسب ربحك)",IF(N(J312)&lt;0,"تحت التكلفة، وانت قاصد",IF(K312&lt;$B$7,"تمام، بس هامشك أقل من حدّك","جاهز")))))))))))))))</f>
        <v/>
      </c>
      <c r="O312" s="19" t="b">
        <f>AND(N312&lt;&gt;"",ISNA(MATCH(N312,{"رقم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3">
      <c r="A313" s="13"/>
      <c r="B313" s="14"/>
      <c r="C313" s="15"/>
      <c r="D313" s="15"/>
      <c r="E313" s="15"/>
      <c r="F313" s="16"/>
      <c r="G313" s="15"/>
      <c r="H313" s="17" t="str">
        <f>IF(OR(C313="",AND(F313="",G313="")),"",IF(G313&lt;&gt;"",ROUND(G313,2),IF($B$8="ريال كامل",ROUNDDOWN(C313*(1-IF(F313&gt;1,F313/100,F313)),0),IF($B$8="ينتهي بـ ٩",ROUND((C313*(1-IF(F313&gt;1,F313/100,F313))+1)/10,0)*10-1,ROUND(C313*(1-IF(F313&gt;1,F313/100,F313)),2)))))</f>
        <v/>
      </c>
      <c r="I313" s="17" t="str">
        <f>IF(OR(C313="",D313=""),"",ROUND(C313/IF($B$5="نعم",1+$B$6,1)-D313-N(E313),2))</f>
        <v/>
      </c>
      <c r="J313" s="17" t="str">
        <f>IF(OR(H313="",D313=""),"",ROUND(H313/IF($B$5="نعم",1+$B$6,1)-D313-N(E313),2))</f>
        <v/>
      </c>
      <c r="K313" s="18" t="str">
        <f>IF(OR(J313="",N(H313)&lt;=0),"",J313/(H313/IF($B$5="نعم",1+$B$6,1)))</f>
        <v/>
      </c>
      <c r="L313" s="18" t="str">
        <f>IF(OR(I313="",J313="",N(I313)&lt;=0),"",1-J313/I313)</f>
        <v/>
      </c>
      <c r="M313" s="14"/>
      <c r="N313" s="19" t="str">
        <f>IF(AND(A313="",C313=""),"",IF(A313="","رقم المنتج ناقص",IF(AND($B$9="سلة",ISERROR(VALUE(A313))),"رقم المنتج: أرقام إنجليزية بس",IF(COUNTIF($A$11:$A$1010,A313)&gt;1,"رقم المنتج مكرر",IF(C313="","السعر الحالي ناقص",IF(H313="","حط نسبة خصم أو سعر عرض",IF(H313&lt;=0,"سعر العرض لازم يكون أكبر من صفر",IF(H313&gt;=C313,"سعر العرض = السعر أو أعلى",IF(AND(J313&lt;&gt;"",N(J313)&lt;0,M313&lt;&gt;"نعم"),"تحت التكلفة",IF($B$4="","حط نهاية العرض فوق",IF(AND($B$2&lt;&gt;"",$B$4&lt;$B$2),"النهاية قبل البداية",IF($B$4&lt;TODAY(),"تاريخ النهاية راح",IF(D313="","تمام، بس بدون تكلفة (ما نقدر نحسب ربحك)",IF(N(J313)&lt;0,"تحت التكلفة، وانت قاصد",IF(K313&lt;$B$7,"تمام، بس هامشك أقل من حدّك","جاهز")))))))))))))))</f>
        <v/>
      </c>
      <c r="O313" s="19" t="b">
        <f>AND(N313&lt;&gt;"",ISNA(MATCH(N313,{"رقم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4">
      <c r="A314" s="13"/>
      <c r="B314" s="14"/>
      <c r="C314" s="15"/>
      <c r="D314" s="15"/>
      <c r="E314" s="15"/>
      <c r="F314" s="16"/>
      <c r="G314" s="15"/>
      <c r="H314" s="17" t="str">
        <f>IF(OR(C314="",AND(F314="",G314="")),"",IF(G314&lt;&gt;"",ROUND(G314,2),IF($B$8="ريال كامل",ROUNDDOWN(C314*(1-IF(F314&gt;1,F314/100,F314)),0),IF($B$8="ينتهي بـ ٩",ROUND((C314*(1-IF(F314&gt;1,F314/100,F314))+1)/10,0)*10-1,ROUND(C314*(1-IF(F314&gt;1,F314/100,F314)),2)))))</f>
        <v/>
      </c>
      <c r="I314" s="17" t="str">
        <f>IF(OR(C314="",D314=""),"",ROUND(C314/IF($B$5="نعم",1+$B$6,1)-D314-N(E314),2))</f>
        <v/>
      </c>
      <c r="J314" s="17" t="str">
        <f>IF(OR(H314="",D314=""),"",ROUND(H314/IF($B$5="نعم",1+$B$6,1)-D314-N(E314),2))</f>
        <v/>
      </c>
      <c r="K314" s="18" t="str">
        <f>IF(OR(J314="",N(H314)&lt;=0),"",J314/(H314/IF($B$5="نعم",1+$B$6,1)))</f>
        <v/>
      </c>
      <c r="L314" s="18" t="str">
        <f>IF(OR(I314="",J314="",N(I314)&lt;=0),"",1-J314/I314)</f>
        <v/>
      </c>
      <c r="M314" s="14"/>
      <c r="N314" s="19" t="str">
        <f>IF(AND(A314="",C314=""),"",IF(A314="","رقم المنتج ناقص",IF(AND($B$9="سلة",ISERROR(VALUE(A314))),"رقم المنتج: أرقام إنجليزية بس",IF(COUNTIF($A$11:$A$1010,A314)&gt;1,"رقم المنتج مكرر",IF(C314="","السعر الحالي ناقص",IF(H314="","حط نسبة خصم أو سعر عرض",IF(H314&lt;=0,"سعر العرض لازم يكون أكبر من صفر",IF(H314&gt;=C314,"سعر العرض = السعر أو أعلى",IF(AND(J314&lt;&gt;"",N(J314)&lt;0,M314&lt;&gt;"نعم"),"تحت التكلفة",IF($B$4="","حط نهاية العرض فوق",IF(AND($B$2&lt;&gt;"",$B$4&lt;$B$2),"النهاية قبل البداية",IF($B$4&lt;TODAY(),"تاريخ النهاية راح",IF(D314="","تمام، بس بدون تكلفة (ما نقدر نحسب ربحك)",IF(N(J314)&lt;0,"تحت التكلفة، وانت قاصد",IF(K314&lt;$B$7,"تمام، بس هامشك أقل من حدّك","جاهز")))))))))))))))</f>
        <v/>
      </c>
      <c r="O314" s="19" t="b">
        <f>AND(N314&lt;&gt;"",ISNA(MATCH(N314,{"رقم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5">
      <c r="A315" s="13"/>
      <c r="B315" s="14"/>
      <c r="C315" s="15"/>
      <c r="D315" s="15"/>
      <c r="E315" s="15"/>
      <c r="F315" s="16"/>
      <c r="G315" s="15"/>
      <c r="H315" s="17" t="str">
        <f>IF(OR(C315="",AND(F315="",G315="")),"",IF(G315&lt;&gt;"",ROUND(G315,2),IF($B$8="ريال كامل",ROUNDDOWN(C315*(1-IF(F315&gt;1,F315/100,F315)),0),IF($B$8="ينتهي بـ ٩",ROUND((C315*(1-IF(F315&gt;1,F315/100,F315))+1)/10,0)*10-1,ROUND(C315*(1-IF(F315&gt;1,F315/100,F315)),2)))))</f>
        <v/>
      </c>
      <c r="I315" s="17" t="str">
        <f>IF(OR(C315="",D315=""),"",ROUND(C315/IF($B$5="نعم",1+$B$6,1)-D315-N(E315),2))</f>
        <v/>
      </c>
      <c r="J315" s="17" t="str">
        <f>IF(OR(H315="",D315=""),"",ROUND(H315/IF($B$5="نعم",1+$B$6,1)-D315-N(E315),2))</f>
        <v/>
      </c>
      <c r="K315" s="18" t="str">
        <f>IF(OR(J315="",N(H315)&lt;=0),"",J315/(H315/IF($B$5="نعم",1+$B$6,1)))</f>
        <v/>
      </c>
      <c r="L315" s="18" t="str">
        <f>IF(OR(I315="",J315="",N(I315)&lt;=0),"",1-J315/I315)</f>
        <v/>
      </c>
      <c r="M315" s="14"/>
      <c r="N315" s="19" t="str">
        <f>IF(AND(A315="",C315=""),"",IF(A315="","رقم المنتج ناقص",IF(AND($B$9="سلة",ISERROR(VALUE(A315))),"رقم المنتج: أرقام إنجليزية بس",IF(COUNTIF($A$11:$A$1010,A315)&gt;1,"رقم المنتج مكرر",IF(C315="","السعر الحالي ناقص",IF(H315="","حط نسبة خصم أو سعر عرض",IF(H315&lt;=0,"سعر العرض لازم يكون أكبر من صفر",IF(H315&gt;=C315,"سعر العرض = السعر أو أعلى",IF(AND(J315&lt;&gt;"",N(J315)&lt;0,M315&lt;&gt;"نعم"),"تحت التكلفة",IF($B$4="","حط نهاية العرض فوق",IF(AND($B$2&lt;&gt;"",$B$4&lt;$B$2),"النهاية قبل البداية",IF($B$4&lt;TODAY(),"تاريخ النهاية راح",IF(D315="","تمام، بس بدون تكلفة (ما نقدر نحسب ربحك)",IF(N(J315)&lt;0,"تحت التكلفة، وانت قاصد",IF(K315&lt;$B$7,"تمام، بس هامشك أقل من حدّك","جاهز")))))))))))))))</f>
        <v/>
      </c>
      <c r="O315" s="19" t="b">
        <f>AND(N315&lt;&gt;"",ISNA(MATCH(N315,{"رقم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6">
      <c r="A316" s="13"/>
      <c r="B316" s="14"/>
      <c r="C316" s="15"/>
      <c r="D316" s="15"/>
      <c r="E316" s="15"/>
      <c r="F316" s="16"/>
      <c r="G316" s="15"/>
      <c r="H316" s="17" t="str">
        <f>IF(OR(C316="",AND(F316="",G316="")),"",IF(G316&lt;&gt;"",ROUND(G316,2),IF($B$8="ريال كامل",ROUNDDOWN(C316*(1-IF(F316&gt;1,F316/100,F316)),0),IF($B$8="ينتهي بـ ٩",ROUND((C316*(1-IF(F316&gt;1,F316/100,F316))+1)/10,0)*10-1,ROUND(C316*(1-IF(F316&gt;1,F316/100,F316)),2)))))</f>
        <v/>
      </c>
      <c r="I316" s="17" t="str">
        <f>IF(OR(C316="",D316=""),"",ROUND(C316/IF($B$5="نعم",1+$B$6,1)-D316-N(E316),2))</f>
        <v/>
      </c>
      <c r="J316" s="17" t="str">
        <f>IF(OR(H316="",D316=""),"",ROUND(H316/IF($B$5="نعم",1+$B$6,1)-D316-N(E316),2))</f>
        <v/>
      </c>
      <c r="K316" s="18" t="str">
        <f>IF(OR(J316="",N(H316)&lt;=0),"",J316/(H316/IF($B$5="نعم",1+$B$6,1)))</f>
        <v/>
      </c>
      <c r="L316" s="18" t="str">
        <f>IF(OR(I316="",J316="",N(I316)&lt;=0),"",1-J316/I316)</f>
        <v/>
      </c>
      <c r="M316" s="14"/>
      <c r="N316" s="19" t="str">
        <f>IF(AND(A316="",C316=""),"",IF(A316="","رقم المنتج ناقص",IF(AND($B$9="سلة",ISERROR(VALUE(A316))),"رقم المنتج: أرقام إنجليزية بس",IF(COUNTIF($A$11:$A$1010,A316)&gt;1,"رقم المنتج مكرر",IF(C316="","السعر الحالي ناقص",IF(H316="","حط نسبة خصم أو سعر عرض",IF(H316&lt;=0,"سعر العرض لازم يكون أكبر من صفر",IF(H316&gt;=C316,"سعر العرض = السعر أو أعلى",IF(AND(J316&lt;&gt;"",N(J316)&lt;0,M316&lt;&gt;"نعم"),"تحت التكلفة",IF($B$4="","حط نهاية العرض فوق",IF(AND($B$2&lt;&gt;"",$B$4&lt;$B$2),"النهاية قبل البداية",IF($B$4&lt;TODAY(),"تاريخ النهاية راح",IF(D316="","تمام، بس بدون تكلفة (ما نقدر نحسب ربحك)",IF(N(J316)&lt;0,"تحت التكلفة، وانت قاصد",IF(K316&lt;$B$7,"تمام، بس هامشك أقل من حدّك","جاهز")))))))))))))))</f>
        <v/>
      </c>
      <c r="O316" s="19" t="b">
        <f>AND(N316&lt;&gt;"",ISNA(MATCH(N316,{"رقم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7">
      <c r="A317" s="13"/>
      <c r="B317" s="14"/>
      <c r="C317" s="15"/>
      <c r="D317" s="15"/>
      <c r="E317" s="15"/>
      <c r="F317" s="16"/>
      <c r="G317" s="15"/>
      <c r="H317" s="17" t="str">
        <f>IF(OR(C317="",AND(F317="",G317="")),"",IF(G317&lt;&gt;"",ROUND(G317,2),IF($B$8="ريال كامل",ROUNDDOWN(C317*(1-IF(F317&gt;1,F317/100,F317)),0),IF($B$8="ينتهي بـ ٩",ROUND((C317*(1-IF(F317&gt;1,F317/100,F317))+1)/10,0)*10-1,ROUND(C317*(1-IF(F317&gt;1,F317/100,F317)),2)))))</f>
        <v/>
      </c>
      <c r="I317" s="17" t="str">
        <f>IF(OR(C317="",D317=""),"",ROUND(C317/IF($B$5="نعم",1+$B$6,1)-D317-N(E317),2))</f>
        <v/>
      </c>
      <c r="J317" s="17" t="str">
        <f>IF(OR(H317="",D317=""),"",ROUND(H317/IF($B$5="نعم",1+$B$6,1)-D317-N(E317),2))</f>
        <v/>
      </c>
      <c r="K317" s="18" t="str">
        <f>IF(OR(J317="",N(H317)&lt;=0),"",J317/(H317/IF($B$5="نعم",1+$B$6,1)))</f>
        <v/>
      </c>
      <c r="L317" s="18" t="str">
        <f>IF(OR(I317="",J317="",N(I317)&lt;=0),"",1-J317/I317)</f>
        <v/>
      </c>
      <c r="M317" s="14"/>
      <c r="N317" s="19" t="str">
        <f>IF(AND(A317="",C317=""),"",IF(A317="","رقم المنتج ناقص",IF(AND($B$9="سلة",ISERROR(VALUE(A317))),"رقم المنتج: أرقام إنجليزية بس",IF(COUNTIF($A$11:$A$1010,A317)&gt;1,"رقم المنتج مكرر",IF(C317="","السعر الحالي ناقص",IF(H317="","حط نسبة خصم أو سعر عرض",IF(H317&lt;=0,"سعر العرض لازم يكون أكبر من صفر",IF(H317&gt;=C317,"سعر العرض = السعر أو أعلى",IF(AND(J317&lt;&gt;"",N(J317)&lt;0,M317&lt;&gt;"نعم"),"تحت التكلفة",IF($B$4="","حط نهاية العرض فوق",IF(AND($B$2&lt;&gt;"",$B$4&lt;$B$2),"النهاية قبل البداية",IF($B$4&lt;TODAY(),"تاريخ النهاية راح",IF(D317="","تمام، بس بدون تكلفة (ما نقدر نحسب ربحك)",IF(N(J317)&lt;0,"تحت التكلفة، وانت قاصد",IF(K317&lt;$B$7,"تمام، بس هامشك أقل من حدّك","جاهز")))))))))))))))</f>
        <v/>
      </c>
      <c r="O317" s="19" t="b">
        <f>AND(N317&lt;&gt;"",ISNA(MATCH(N317,{"رقم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8">
      <c r="A318" s="13"/>
      <c r="B318" s="14"/>
      <c r="C318" s="15"/>
      <c r="D318" s="15"/>
      <c r="E318" s="15"/>
      <c r="F318" s="16"/>
      <c r="G318" s="15"/>
      <c r="H318" s="17" t="str">
        <f>IF(OR(C318="",AND(F318="",G318="")),"",IF(G318&lt;&gt;"",ROUND(G318,2),IF($B$8="ريال كامل",ROUNDDOWN(C318*(1-IF(F318&gt;1,F318/100,F318)),0),IF($B$8="ينتهي بـ ٩",ROUND((C318*(1-IF(F318&gt;1,F318/100,F318))+1)/10,0)*10-1,ROUND(C318*(1-IF(F318&gt;1,F318/100,F318)),2)))))</f>
        <v/>
      </c>
      <c r="I318" s="17" t="str">
        <f>IF(OR(C318="",D318=""),"",ROUND(C318/IF($B$5="نعم",1+$B$6,1)-D318-N(E318),2))</f>
        <v/>
      </c>
      <c r="J318" s="17" t="str">
        <f>IF(OR(H318="",D318=""),"",ROUND(H318/IF($B$5="نعم",1+$B$6,1)-D318-N(E318),2))</f>
        <v/>
      </c>
      <c r="K318" s="18" t="str">
        <f>IF(OR(J318="",N(H318)&lt;=0),"",J318/(H318/IF($B$5="نعم",1+$B$6,1)))</f>
        <v/>
      </c>
      <c r="L318" s="18" t="str">
        <f>IF(OR(I318="",J318="",N(I318)&lt;=0),"",1-J318/I318)</f>
        <v/>
      </c>
      <c r="M318" s="14"/>
      <c r="N318" s="19" t="str">
        <f>IF(AND(A318="",C318=""),"",IF(A318="","رقم المنتج ناقص",IF(AND($B$9="سلة",ISERROR(VALUE(A318))),"رقم المنتج: أرقام إنجليزية بس",IF(COUNTIF($A$11:$A$1010,A318)&gt;1,"رقم المنتج مكرر",IF(C318="","السعر الحالي ناقص",IF(H318="","حط نسبة خصم أو سعر عرض",IF(H318&lt;=0,"سعر العرض لازم يكون أكبر من صفر",IF(H318&gt;=C318,"سعر العرض = السعر أو أعلى",IF(AND(J318&lt;&gt;"",N(J318)&lt;0,M318&lt;&gt;"نعم"),"تحت التكلفة",IF($B$4="","حط نهاية العرض فوق",IF(AND($B$2&lt;&gt;"",$B$4&lt;$B$2),"النهاية قبل البداية",IF($B$4&lt;TODAY(),"تاريخ النهاية راح",IF(D318="","تمام، بس بدون تكلفة (ما نقدر نحسب ربحك)",IF(N(J318)&lt;0,"تحت التكلفة، وانت قاصد",IF(K318&lt;$B$7,"تمام، بس هامشك أقل من حدّك","جاهز")))))))))))))))</f>
        <v/>
      </c>
      <c r="O318" s="19" t="b">
        <f>AND(N318&lt;&gt;"",ISNA(MATCH(N318,{"رقم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19">
      <c r="A319" s="13"/>
      <c r="B319" s="14"/>
      <c r="C319" s="15"/>
      <c r="D319" s="15"/>
      <c r="E319" s="15"/>
      <c r="F319" s="16"/>
      <c r="G319" s="15"/>
      <c r="H319" s="17" t="str">
        <f>IF(OR(C319="",AND(F319="",G319="")),"",IF(G319&lt;&gt;"",ROUND(G319,2),IF($B$8="ريال كامل",ROUNDDOWN(C319*(1-IF(F319&gt;1,F319/100,F319)),0),IF($B$8="ينتهي بـ ٩",ROUND((C319*(1-IF(F319&gt;1,F319/100,F319))+1)/10,0)*10-1,ROUND(C319*(1-IF(F319&gt;1,F319/100,F319)),2)))))</f>
        <v/>
      </c>
      <c r="I319" s="17" t="str">
        <f>IF(OR(C319="",D319=""),"",ROUND(C319/IF($B$5="نعم",1+$B$6,1)-D319-N(E319),2))</f>
        <v/>
      </c>
      <c r="J319" s="17" t="str">
        <f>IF(OR(H319="",D319=""),"",ROUND(H319/IF($B$5="نعم",1+$B$6,1)-D319-N(E319),2))</f>
        <v/>
      </c>
      <c r="K319" s="18" t="str">
        <f>IF(OR(J319="",N(H319)&lt;=0),"",J319/(H319/IF($B$5="نعم",1+$B$6,1)))</f>
        <v/>
      </c>
      <c r="L319" s="18" t="str">
        <f>IF(OR(I319="",J319="",N(I319)&lt;=0),"",1-J319/I319)</f>
        <v/>
      </c>
      <c r="M319" s="14"/>
      <c r="N319" s="19" t="str">
        <f>IF(AND(A319="",C319=""),"",IF(A319="","رقم المنتج ناقص",IF(AND($B$9="سلة",ISERROR(VALUE(A319))),"رقم المنتج: أرقام إنجليزية بس",IF(COUNTIF($A$11:$A$1010,A319)&gt;1,"رقم المنتج مكرر",IF(C319="","السعر الحالي ناقص",IF(H319="","حط نسبة خصم أو سعر عرض",IF(H319&lt;=0,"سعر العرض لازم يكون أكبر من صفر",IF(H319&gt;=C319,"سعر العرض = السعر أو أعلى",IF(AND(J319&lt;&gt;"",N(J319)&lt;0,M319&lt;&gt;"نعم"),"تحت التكلفة",IF($B$4="","حط نهاية العرض فوق",IF(AND($B$2&lt;&gt;"",$B$4&lt;$B$2),"النهاية قبل البداية",IF($B$4&lt;TODAY(),"تاريخ النهاية راح",IF(D319="","تمام، بس بدون تكلفة (ما نقدر نحسب ربحك)",IF(N(J319)&lt;0,"تحت التكلفة، وانت قاصد",IF(K319&lt;$B$7,"تمام، بس هامشك أقل من حدّك","جاهز")))))))))))))))</f>
        <v/>
      </c>
      <c r="O319" s="19" t="b">
        <f>AND(N319&lt;&gt;"",ISNA(MATCH(N319,{"رقم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0">
      <c r="A320" s="13"/>
      <c r="B320" s="14"/>
      <c r="C320" s="15"/>
      <c r="D320" s="15"/>
      <c r="E320" s="15"/>
      <c r="F320" s="16"/>
      <c r="G320" s="15"/>
      <c r="H320" s="17" t="str">
        <f>IF(OR(C320="",AND(F320="",G320="")),"",IF(G320&lt;&gt;"",ROUND(G320,2),IF($B$8="ريال كامل",ROUNDDOWN(C320*(1-IF(F320&gt;1,F320/100,F320)),0),IF($B$8="ينتهي بـ ٩",ROUND((C320*(1-IF(F320&gt;1,F320/100,F320))+1)/10,0)*10-1,ROUND(C320*(1-IF(F320&gt;1,F320/100,F320)),2)))))</f>
        <v/>
      </c>
      <c r="I320" s="17" t="str">
        <f>IF(OR(C320="",D320=""),"",ROUND(C320/IF($B$5="نعم",1+$B$6,1)-D320-N(E320),2))</f>
        <v/>
      </c>
      <c r="J320" s="17" t="str">
        <f>IF(OR(H320="",D320=""),"",ROUND(H320/IF($B$5="نعم",1+$B$6,1)-D320-N(E320),2))</f>
        <v/>
      </c>
      <c r="K320" s="18" t="str">
        <f>IF(OR(J320="",N(H320)&lt;=0),"",J320/(H320/IF($B$5="نعم",1+$B$6,1)))</f>
        <v/>
      </c>
      <c r="L320" s="18" t="str">
        <f>IF(OR(I320="",J320="",N(I320)&lt;=0),"",1-J320/I320)</f>
        <v/>
      </c>
      <c r="M320" s="14"/>
      <c r="N320" s="19" t="str">
        <f>IF(AND(A320="",C320=""),"",IF(A320="","رقم المنتج ناقص",IF(AND($B$9="سلة",ISERROR(VALUE(A320))),"رقم المنتج: أرقام إنجليزية بس",IF(COUNTIF($A$11:$A$1010,A320)&gt;1,"رقم المنتج مكرر",IF(C320="","السعر الحالي ناقص",IF(H320="","حط نسبة خصم أو سعر عرض",IF(H320&lt;=0,"سعر العرض لازم يكون أكبر من صفر",IF(H320&gt;=C320,"سعر العرض = السعر أو أعلى",IF(AND(J320&lt;&gt;"",N(J320)&lt;0,M320&lt;&gt;"نعم"),"تحت التكلفة",IF($B$4="","حط نهاية العرض فوق",IF(AND($B$2&lt;&gt;"",$B$4&lt;$B$2),"النهاية قبل البداية",IF($B$4&lt;TODAY(),"تاريخ النهاية راح",IF(D320="","تمام، بس بدون تكلفة (ما نقدر نحسب ربحك)",IF(N(J320)&lt;0,"تحت التكلفة، وانت قاصد",IF(K320&lt;$B$7,"تمام، بس هامشك أقل من حدّك","جاهز")))))))))))))))</f>
        <v/>
      </c>
      <c r="O320" s="19" t="b">
        <f>AND(N320&lt;&gt;"",ISNA(MATCH(N320,{"رقم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1">
      <c r="A321" s="13"/>
      <c r="B321" s="14"/>
      <c r="C321" s="15"/>
      <c r="D321" s="15"/>
      <c r="E321" s="15"/>
      <c r="F321" s="16"/>
      <c r="G321" s="15"/>
      <c r="H321" s="17" t="str">
        <f>IF(OR(C321="",AND(F321="",G321="")),"",IF(G321&lt;&gt;"",ROUND(G321,2),IF($B$8="ريال كامل",ROUNDDOWN(C321*(1-IF(F321&gt;1,F321/100,F321)),0),IF($B$8="ينتهي بـ ٩",ROUND((C321*(1-IF(F321&gt;1,F321/100,F321))+1)/10,0)*10-1,ROUND(C321*(1-IF(F321&gt;1,F321/100,F321)),2)))))</f>
        <v/>
      </c>
      <c r="I321" s="17" t="str">
        <f>IF(OR(C321="",D321=""),"",ROUND(C321/IF($B$5="نعم",1+$B$6,1)-D321-N(E321),2))</f>
        <v/>
      </c>
      <c r="J321" s="17" t="str">
        <f>IF(OR(H321="",D321=""),"",ROUND(H321/IF($B$5="نعم",1+$B$6,1)-D321-N(E321),2))</f>
        <v/>
      </c>
      <c r="K321" s="18" t="str">
        <f>IF(OR(J321="",N(H321)&lt;=0),"",J321/(H321/IF($B$5="نعم",1+$B$6,1)))</f>
        <v/>
      </c>
      <c r="L321" s="18" t="str">
        <f>IF(OR(I321="",J321="",N(I321)&lt;=0),"",1-J321/I321)</f>
        <v/>
      </c>
      <c r="M321" s="14"/>
      <c r="N321" s="19" t="str">
        <f>IF(AND(A321="",C321=""),"",IF(A321="","رقم المنتج ناقص",IF(AND($B$9="سلة",ISERROR(VALUE(A321))),"رقم المنتج: أرقام إنجليزية بس",IF(COUNTIF($A$11:$A$1010,A321)&gt;1,"رقم المنتج مكرر",IF(C321="","السعر الحالي ناقص",IF(H321="","حط نسبة خصم أو سعر عرض",IF(H321&lt;=0,"سعر العرض لازم يكون أكبر من صفر",IF(H321&gt;=C321,"سعر العرض = السعر أو أعلى",IF(AND(J321&lt;&gt;"",N(J321)&lt;0,M321&lt;&gt;"نعم"),"تحت التكلفة",IF($B$4="","حط نهاية العرض فوق",IF(AND($B$2&lt;&gt;"",$B$4&lt;$B$2),"النهاية قبل البداية",IF($B$4&lt;TODAY(),"تاريخ النهاية راح",IF(D321="","تمام، بس بدون تكلفة (ما نقدر نحسب ربحك)",IF(N(J321)&lt;0,"تحت التكلفة، وانت قاصد",IF(K321&lt;$B$7,"تمام، بس هامشك أقل من حدّك","جاهز")))))))))))))))</f>
        <v/>
      </c>
      <c r="O321" s="19" t="b">
        <f>AND(N321&lt;&gt;"",ISNA(MATCH(N321,{"رقم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2">
      <c r="A322" s="13"/>
      <c r="B322" s="14"/>
      <c r="C322" s="15"/>
      <c r="D322" s="15"/>
      <c r="E322" s="15"/>
      <c r="F322" s="16"/>
      <c r="G322" s="15"/>
      <c r="H322" s="17" t="str">
        <f>IF(OR(C322="",AND(F322="",G322="")),"",IF(G322&lt;&gt;"",ROUND(G322,2),IF($B$8="ريال كامل",ROUNDDOWN(C322*(1-IF(F322&gt;1,F322/100,F322)),0),IF($B$8="ينتهي بـ ٩",ROUND((C322*(1-IF(F322&gt;1,F322/100,F322))+1)/10,0)*10-1,ROUND(C322*(1-IF(F322&gt;1,F322/100,F322)),2)))))</f>
        <v/>
      </c>
      <c r="I322" s="17" t="str">
        <f>IF(OR(C322="",D322=""),"",ROUND(C322/IF($B$5="نعم",1+$B$6,1)-D322-N(E322),2))</f>
        <v/>
      </c>
      <c r="J322" s="17" t="str">
        <f>IF(OR(H322="",D322=""),"",ROUND(H322/IF($B$5="نعم",1+$B$6,1)-D322-N(E322),2))</f>
        <v/>
      </c>
      <c r="K322" s="18" t="str">
        <f>IF(OR(J322="",N(H322)&lt;=0),"",J322/(H322/IF($B$5="نعم",1+$B$6,1)))</f>
        <v/>
      </c>
      <c r="L322" s="18" t="str">
        <f>IF(OR(I322="",J322="",N(I322)&lt;=0),"",1-J322/I322)</f>
        <v/>
      </c>
      <c r="M322" s="14"/>
      <c r="N322" s="19" t="str">
        <f>IF(AND(A322="",C322=""),"",IF(A322="","رقم المنتج ناقص",IF(AND($B$9="سلة",ISERROR(VALUE(A322))),"رقم المنتج: أرقام إنجليزية بس",IF(COUNTIF($A$11:$A$1010,A322)&gt;1,"رقم المنتج مكرر",IF(C322="","السعر الحالي ناقص",IF(H322="","حط نسبة خصم أو سعر عرض",IF(H322&lt;=0,"سعر العرض لازم يكون أكبر من صفر",IF(H322&gt;=C322,"سعر العرض = السعر أو أعلى",IF(AND(J322&lt;&gt;"",N(J322)&lt;0,M322&lt;&gt;"نعم"),"تحت التكلفة",IF($B$4="","حط نهاية العرض فوق",IF(AND($B$2&lt;&gt;"",$B$4&lt;$B$2),"النهاية قبل البداية",IF($B$4&lt;TODAY(),"تاريخ النهاية راح",IF(D322="","تمام، بس بدون تكلفة (ما نقدر نحسب ربحك)",IF(N(J322)&lt;0,"تحت التكلفة، وانت قاصد",IF(K322&lt;$B$7,"تمام، بس هامشك أقل من حدّك","جاهز")))))))))))))))</f>
        <v/>
      </c>
      <c r="O322" s="19" t="b">
        <f>AND(N322&lt;&gt;"",ISNA(MATCH(N322,{"رقم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3">
      <c r="A323" s="13"/>
      <c r="B323" s="14"/>
      <c r="C323" s="15"/>
      <c r="D323" s="15"/>
      <c r="E323" s="15"/>
      <c r="F323" s="16"/>
      <c r="G323" s="15"/>
      <c r="H323" s="17" t="str">
        <f>IF(OR(C323="",AND(F323="",G323="")),"",IF(G323&lt;&gt;"",ROUND(G323,2),IF($B$8="ريال كامل",ROUNDDOWN(C323*(1-IF(F323&gt;1,F323/100,F323)),0),IF($B$8="ينتهي بـ ٩",ROUND((C323*(1-IF(F323&gt;1,F323/100,F323))+1)/10,0)*10-1,ROUND(C323*(1-IF(F323&gt;1,F323/100,F323)),2)))))</f>
        <v/>
      </c>
      <c r="I323" s="17" t="str">
        <f>IF(OR(C323="",D323=""),"",ROUND(C323/IF($B$5="نعم",1+$B$6,1)-D323-N(E323),2))</f>
        <v/>
      </c>
      <c r="J323" s="17" t="str">
        <f>IF(OR(H323="",D323=""),"",ROUND(H323/IF($B$5="نعم",1+$B$6,1)-D323-N(E323),2))</f>
        <v/>
      </c>
      <c r="K323" s="18" t="str">
        <f>IF(OR(J323="",N(H323)&lt;=0),"",J323/(H323/IF($B$5="نعم",1+$B$6,1)))</f>
        <v/>
      </c>
      <c r="L323" s="18" t="str">
        <f>IF(OR(I323="",J323="",N(I323)&lt;=0),"",1-J323/I323)</f>
        <v/>
      </c>
      <c r="M323" s="14"/>
      <c r="N323" s="19" t="str">
        <f>IF(AND(A323="",C323=""),"",IF(A323="","رقم المنتج ناقص",IF(AND($B$9="سلة",ISERROR(VALUE(A323))),"رقم المنتج: أرقام إنجليزية بس",IF(COUNTIF($A$11:$A$1010,A323)&gt;1,"رقم المنتج مكرر",IF(C323="","السعر الحالي ناقص",IF(H323="","حط نسبة خصم أو سعر عرض",IF(H323&lt;=0,"سعر العرض لازم يكون أكبر من صفر",IF(H323&gt;=C323,"سعر العرض = السعر أو أعلى",IF(AND(J323&lt;&gt;"",N(J323)&lt;0,M323&lt;&gt;"نعم"),"تحت التكلفة",IF($B$4="","حط نهاية العرض فوق",IF(AND($B$2&lt;&gt;"",$B$4&lt;$B$2),"النهاية قبل البداية",IF($B$4&lt;TODAY(),"تاريخ النهاية راح",IF(D323="","تمام، بس بدون تكلفة (ما نقدر نحسب ربحك)",IF(N(J323)&lt;0,"تحت التكلفة، وانت قاصد",IF(K323&lt;$B$7,"تمام، بس هامشك أقل من حدّك","جاهز")))))))))))))))</f>
        <v/>
      </c>
      <c r="O323" s="19" t="b">
        <f>AND(N323&lt;&gt;"",ISNA(MATCH(N323,{"رقم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4">
      <c r="A324" s="13"/>
      <c r="B324" s="14"/>
      <c r="C324" s="15"/>
      <c r="D324" s="15"/>
      <c r="E324" s="15"/>
      <c r="F324" s="16"/>
      <c r="G324" s="15"/>
      <c r="H324" s="17" t="str">
        <f>IF(OR(C324="",AND(F324="",G324="")),"",IF(G324&lt;&gt;"",ROUND(G324,2),IF($B$8="ريال كامل",ROUNDDOWN(C324*(1-IF(F324&gt;1,F324/100,F324)),0),IF($B$8="ينتهي بـ ٩",ROUND((C324*(1-IF(F324&gt;1,F324/100,F324))+1)/10,0)*10-1,ROUND(C324*(1-IF(F324&gt;1,F324/100,F324)),2)))))</f>
        <v/>
      </c>
      <c r="I324" s="17" t="str">
        <f>IF(OR(C324="",D324=""),"",ROUND(C324/IF($B$5="نعم",1+$B$6,1)-D324-N(E324),2))</f>
        <v/>
      </c>
      <c r="J324" s="17" t="str">
        <f>IF(OR(H324="",D324=""),"",ROUND(H324/IF($B$5="نعم",1+$B$6,1)-D324-N(E324),2))</f>
        <v/>
      </c>
      <c r="K324" s="18" t="str">
        <f>IF(OR(J324="",N(H324)&lt;=0),"",J324/(H324/IF($B$5="نعم",1+$B$6,1)))</f>
        <v/>
      </c>
      <c r="L324" s="18" t="str">
        <f>IF(OR(I324="",J324="",N(I324)&lt;=0),"",1-J324/I324)</f>
        <v/>
      </c>
      <c r="M324" s="14"/>
      <c r="N324" s="19" t="str">
        <f>IF(AND(A324="",C324=""),"",IF(A324="","رقم المنتج ناقص",IF(AND($B$9="سلة",ISERROR(VALUE(A324))),"رقم المنتج: أرقام إنجليزية بس",IF(COUNTIF($A$11:$A$1010,A324)&gt;1,"رقم المنتج مكرر",IF(C324="","السعر الحالي ناقص",IF(H324="","حط نسبة خصم أو سعر عرض",IF(H324&lt;=0,"سعر العرض لازم يكون أكبر من صفر",IF(H324&gt;=C324,"سعر العرض = السعر أو أعلى",IF(AND(J324&lt;&gt;"",N(J324)&lt;0,M324&lt;&gt;"نعم"),"تحت التكلفة",IF($B$4="","حط نهاية العرض فوق",IF(AND($B$2&lt;&gt;"",$B$4&lt;$B$2),"النهاية قبل البداية",IF($B$4&lt;TODAY(),"تاريخ النهاية راح",IF(D324="","تمام، بس بدون تكلفة (ما نقدر نحسب ربحك)",IF(N(J324)&lt;0,"تحت التكلفة، وانت قاصد",IF(K324&lt;$B$7,"تمام، بس هامشك أقل من حدّك","جاهز")))))))))))))))</f>
        <v/>
      </c>
      <c r="O324" s="19" t="b">
        <f>AND(N324&lt;&gt;"",ISNA(MATCH(N324,{"رقم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5">
      <c r="A325" s="13"/>
      <c r="B325" s="14"/>
      <c r="C325" s="15"/>
      <c r="D325" s="15"/>
      <c r="E325" s="15"/>
      <c r="F325" s="16"/>
      <c r="G325" s="15"/>
      <c r="H325" s="17" t="str">
        <f>IF(OR(C325="",AND(F325="",G325="")),"",IF(G325&lt;&gt;"",ROUND(G325,2),IF($B$8="ريال كامل",ROUNDDOWN(C325*(1-IF(F325&gt;1,F325/100,F325)),0),IF($B$8="ينتهي بـ ٩",ROUND((C325*(1-IF(F325&gt;1,F325/100,F325))+1)/10,0)*10-1,ROUND(C325*(1-IF(F325&gt;1,F325/100,F325)),2)))))</f>
        <v/>
      </c>
      <c r="I325" s="17" t="str">
        <f>IF(OR(C325="",D325=""),"",ROUND(C325/IF($B$5="نعم",1+$B$6,1)-D325-N(E325),2))</f>
        <v/>
      </c>
      <c r="J325" s="17" t="str">
        <f>IF(OR(H325="",D325=""),"",ROUND(H325/IF($B$5="نعم",1+$B$6,1)-D325-N(E325),2))</f>
        <v/>
      </c>
      <c r="K325" s="18" t="str">
        <f>IF(OR(J325="",N(H325)&lt;=0),"",J325/(H325/IF($B$5="نعم",1+$B$6,1)))</f>
        <v/>
      </c>
      <c r="L325" s="18" t="str">
        <f>IF(OR(I325="",J325="",N(I325)&lt;=0),"",1-J325/I325)</f>
        <v/>
      </c>
      <c r="M325" s="14"/>
      <c r="N325" s="19" t="str">
        <f>IF(AND(A325="",C325=""),"",IF(A325="","رقم المنتج ناقص",IF(AND($B$9="سلة",ISERROR(VALUE(A325))),"رقم المنتج: أرقام إنجليزية بس",IF(COUNTIF($A$11:$A$1010,A325)&gt;1,"رقم المنتج مكرر",IF(C325="","السعر الحالي ناقص",IF(H325="","حط نسبة خصم أو سعر عرض",IF(H325&lt;=0,"سعر العرض لازم يكون أكبر من صفر",IF(H325&gt;=C325,"سعر العرض = السعر أو أعلى",IF(AND(J325&lt;&gt;"",N(J325)&lt;0,M325&lt;&gt;"نعم"),"تحت التكلفة",IF($B$4="","حط نهاية العرض فوق",IF(AND($B$2&lt;&gt;"",$B$4&lt;$B$2),"النهاية قبل البداية",IF($B$4&lt;TODAY(),"تاريخ النهاية راح",IF(D325="","تمام، بس بدون تكلفة (ما نقدر نحسب ربحك)",IF(N(J325)&lt;0,"تحت التكلفة، وانت قاصد",IF(K325&lt;$B$7,"تمام، بس هامشك أقل من حدّك","جاهز")))))))))))))))</f>
        <v/>
      </c>
      <c r="O325" s="19" t="b">
        <f>AND(N325&lt;&gt;"",ISNA(MATCH(N325,{"رقم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6">
      <c r="A326" s="13"/>
      <c r="B326" s="14"/>
      <c r="C326" s="15"/>
      <c r="D326" s="15"/>
      <c r="E326" s="15"/>
      <c r="F326" s="16"/>
      <c r="G326" s="15"/>
      <c r="H326" s="17" t="str">
        <f>IF(OR(C326="",AND(F326="",G326="")),"",IF(G326&lt;&gt;"",ROUND(G326,2),IF($B$8="ريال كامل",ROUNDDOWN(C326*(1-IF(F326&gt;1,F326/100,F326)),0),IF($B$8="ينتهي بـ ٩",ROUND((C326*(1-IF(F326&gt;1,F326/100,F326))+1)/10,0)*10-1,ROUND(C326*(1-IF(F326&gt;1,F326/100,F326)),2)))))</f>
        <v/>
      </c>
      <c r="I326" s="17" t="str">
        <f>IF(OR(C326="",D326=""),"",ROUND(C326/IF($B$5="نعم",1+$B$6,1)-D326-N(E326),2))</f>
        <v/>
      </c>
      <c r="J326" s="17" t="str">
        <f>IF(OR(H326="",D326=""),"",ROUND(H326/IF($B$5="نعم",1+$B$6,1)-D326-N(E326),2))</f>
        <v/>
      </c>
      <c r="K326" s="18" t="str">
        <f>IF(OR(J326="",N(H326)&lt;=0),"",J326/(H326/IF($B$5="نعم",1+$B$6,1)))</f>
        <v/>
      </c>
      <c r="L326" s="18" t="str">
        <f>IF(OR(I326="",J326="",N(I326)&lt;=0),"",1-J326/I326)</f>
        <v/>
      </c>
      <c r="M326" s="14"/>
      <c r="N326" s="19" t="str">
        <f>IF(AND(A326="",C326=""),"",IF(A326="","رقم المنتج ناقص",IF(AND($B$9="سلة",ISERROR(VALUE(A326))),"رقم المنتج: أرقام إنجليزية بس",IF(COUNTIF($A$11:$A$1010,A326)&gt;1,"رقم المنتج مكرر",IF(C326="","السعر الحالي ناقص",IF(H326="","حط نسبة خصم أو سعر عرض",IF(H326&lt;=0,"سعر العرض لازم يكون أكبر من صفر",IF(H326&gt;=C326,"سعر العرض = السعر أو أعلى",IF(AND(J326&lt;&gt;"",N(J326)&lt;0,M326&lt;&gt;"نعم"),"تحت التكلفة",IF($B$4="","حط نهاية العرض فوق",IF(AND($B$2&lt;&gt;"",$B$4&lt;$B$2),"النهاية قبل البداية",IF($B$4&lt;TODAY(),"تاريخ النهاية راح",IF(D326="","تمام، بس بدون تكلفة (ما نقدر نحسب ربحك)",IF(N(J326)&lt;0,"تحت التكلفة، وانت قاصد",IF(K326&lt;$B$7,"تمام، بس هامشك أقل من حدّك","جاهز")))))))))))))))</f>
        <v/>
      </c>
      <c r="O326" s="19" t="b">
        <f>AND(N326&lt;&gt;"",ISNA(MATCH(N326,{"رقم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7">
      <c r="A327" s="13"/>
      <c r="B327" s="14"/>
      <c r="C327" s="15"/>
      <c r="D327" s="15"/>
      <c r="E327" s="15"/>
      <c r="F327" s="16"/>
      <c r="G327" s="15"/>
      <c r="H327" s="17" t="str">
        <f>IF(OR(C327="",AND(F327="",G327="")),"",IF(G327&lt;&gt;"",ROUND(G327,2),IF($B$8="ريال كامل",ROUNDDOWN(C327*(1-IF(F327&gt;1,F327/100,F327)),0),IF($B$8="ينتهي بـ ٩",ROUND((C327*(1-IF(F327&gt;1,F327/100,F327))+1)/10,0)*10-1,ROUND(C327*(1-IF(F327&gt;1,F327/100,F327)),2)))))</f>
        <v/>
      </c>
      <c r="I327" s="17" t="str">
        <f>IF(OR(C327="",D327=""),"",ROUND(C327/IF($B$5="نعم",1+$B$6,1)-D327-N(E327),2))</f>
        <v/>
      </c>
      <c r="J327" s="17" t="str">
        <f>IF(OR(H327="",D327=""),"",ROUND(H327/IF($B$5="نعم",1+$B$6,1)-D327-N(E327),2))</f>
        <v/>
      </c>
      <c r="K327" s="18" t="str">
        <f>IF(OR(J327="",N(H327)&lt;=0),"",J327/(H327/IF($B$5="نعم",1+$B$6,1)))</f>
        <v/>
      </c>
      <c r="L327" s="18" t="str">
        <f>IF(OR(I327="",J327="",N(I327)&lt;=0),"",1-J327/I327)</f>
        <v/>
      </c>
      <c r="M327" s="14"/>
      <c r="N327" s="19" t="str">
        <f>IF(AND(A327="",C327=""),"",IF(A327="","رقم المنتج ناقص",IF(AND($B$9="سلة",ISERROR(VALUE(A327))),"رقم المنتج: أرقام إنجليزية بس",IF(COUNTIF($A$11:$A$1010,A327)&gt;1,"رقم المنتج مكرر",IF(C327="","السعر الحالي ناقص",IF(H327="","حط نسبة خصم أو سعر عرض",IF(H327&lt;=0,"سعر العرض لازم يكون أكبر من صفر",IF(H327&gt;=C327,"سعر العرض = السعر أو أعلى",IF(AND(J327&lt;&gt;"",N(J327)&lt;0,M327&lt;&gt;"نعم"),"تحت التكلفة",IF($B$4="","حط نهاية العرض فوق",IF(AND($B$2&lt;&gt;"",$B$4&lt;$B$2),"النهاية قبل البداية",IF($B$4&lt;TODAY(),"تاريخ النهاية راح",IF(D327="","تمام، بس بدون تكلفة (ما نقدر نحسب ربحك)",IF(N(J327)&lt;0,"تحت التكلفة، وانت قاصد",IF(K327&lt;$B$7,"تمام، بس هامشك أقل من حدّك","جاهز")))))))))))))))</f>
        <v/>
      </c>
      <c r="O327" s="19" t="b">
        <f>AND(N327&lt;&gt;"",ISNA(MATCH(N327,{"رقم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8">
      <c r="A328" s="13"/>
      <c r="B328" s="14"/>
      <c r="C328" s="15"/>
      <c r="D328" s="15"/>
      <c r="E328" s="15"/>
      <c r="F328" s="16"/>
      <c r="G328" s="15"/>
      <c r="H328" s="17" t="str">
        <f>IF(OR(C328="",AND(F328="",G328="")),"",IF(G328&lt;&gt;"",ROUND(G328,2),IF($B$8="ريال كامل",ROUNDDOWN(C328*(1-IF(F328&gt;1,F328/100,F328)),0),IF($B$8="ينتهي بـ ٩",ROUND((C328*(1-IF(F328&gt;1,F328/100,F328))+1)/10,0)*10-1,ROUND(C328*(1-IF(F328&gt;1,F328/100,F328)),2)))))</f>
        <v/>
      </c>
      <c r="I328" s="17" t="str">
        <f>IF(OR(C328="",D328=""),"",ROUND(C328/IF($B$5="نعم",1+$B$6,1)-D328-N(E328),2))</f>
        <v/>
      </c>
      <c r="J328" s="17" t="str">
        <f>IF(OR(H328="",D328=""),"",ROUND(H328/IF($B$5="نعم",1+$B$6,1)-D328-N(E328),2))</f>
        <v/>
      </c>
      <c r="K328" s="18" t="str">
        <f>IF(OR(J328="",N(H328)&lt;=0),"",J328/(H328/IF($B$5="نعم",1+$B$6,1)))</f>
        <v/>
      </c>
      <c r="L328" s="18" t="str">
        <f>IF(OR(I328="",J328="",N(I328)&lt;=0),"",1-J328/I328)</f>
        <v/>
      </c>
      <c r="M328" s="14"/>
      <c r="N328" s="19" t="str">
        <f>IF(AND(A328="",C328=""),"",IF(A328="","رقم المنتج ناقص",IF(AND($B$9="سلة",ISERROR(VALUE(A328))),"رقم المنتج: أرقام إنجليزية بس",IF(COUNTIF($A$11:$A$1010,A328)&gt;1,"رقم المنتج مكرر",IF(C328="","السعر الحالي ناقص",IF(H328="","حط نسبة خصم أو سعر عرض",IF(H328&lt;=0,"سعر العرض لازم يكون أكبر من صفر",IF(H328&gt;=C328,"سعر العرض = السعر أو أعلى",IF(AND(J328&lt;&gt;"",N(J328)&lt;0,M328&lt;&gt;"نعم"),"تحت التكلفة",IF($B$4="","حط نهاية العرض فوق",IF(AND($B$2&lt;&gt;"",$B$4&lt;$B$2),"النهاية قبل البداية",IF($B$4&lt;TODAY(),"تاريخ النهاية راح",IF(D328="","تمام، بس بدون تكلفة (ما نقدر نحسب ربحك)",IF(N(J328)&lt;0,"تحت التكلفة، وانت قاصد",IF(K328&lt;$B$7,"تمام، بس هامشك أقل من حدّك","جاهز")))))))))))))))</f>
        <v/>
      </c>
      <c r="O328" s="19" t="b">
        <f>AND(N328&lt;&gt;"",ISNA(MATCH(N328,{"رقم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29">
      <c r="A329" s="13"/>
      <c r="B329" s="14"/>
      <c r="C329" s="15"/>
      <c r="D329" s="15"/>
      <c r="E329" s="15"/>
      <c r="F329" s="16"/>
      <c r="G329" s="15"/>
      <c r="H329" s="17" t="str">
        <f>IF(OR(C329="",AND(F329="",G329="")),"",IF(G329&lt;&gt;"",ROUND(G329,2),IF($B$8="ريال كامل",ROUNDDOWN(C329*(1-IF(F329&gt;1,F329/100,F329)),0),IF($B$8="ينتهي بـ ٩",ROUND((C329*(1-IF(F329&gt;1,F329/100,F329))+1)/10,0)*10-1,ROUND(C329*(1-IF(F329&gt;1,F329/100,F329)),2)))))</f>
        <v/>
      </c>
      <c r="I329" s="17" t="str">
        <f>IF(OR(C329="",D329=""),"",ROUND(C329/IF($B$5="نعم",1+$B$6,1)-D329-N(E329),2))</f>
        <v/>
      </c>
      <c r="J329" s="17" t="str">
        <f>IF(OR(H329="",D329=""),"",ROUND(H329/IF($B$5="نعم",1+$B$6,1)-D329-N(E329),2))</f>
        <v/>
      </c>
      <c r="K329" s="18" t="str">
        <f>IF(OR(J329="",N(H329)&lt;=0),"",J329/(H329/IF($B$5="نعم",1+$B$6,1)))</f>
        <v/>
      </c>
      <c r="L329" s="18" t="str">
        <f>IF(OR(I329="",J329="",N(I329)&lt;=0),"",1-J329/I329)</f>
        <v/>
      </c>
      <c r="M329" s="14"/>
      <c r="N329" s="19" t="str">
        <f>IF(AND(A329="",C329=""),"",IF(A329="","رقم المنتج ناقص",IF(AND($B$9="سلة",ISERROR(VALUE(A329))),"رقم المنتج: أرقام إنجليزية بس",IF(COUNTIF($A$11:$A$1010,A329)&gt;1,"رقم المنتج مكرر",IF(C329="","السعر الحالي ناقص",IF(H329="","حط نسبة خصم أو سعر عرض",IF(H329&lt;=0,"سعر العرض لازم يكون أكبر من صفر",IF(H329&gt;=C329,"سعر العرض = السعر أو أعلى",IF(AND(J329&lt;&gt;"",N(J329)&lt;0,M329&lt;&gt;"نعم"),"تحت التكلفة",IF($B$4="","حط نهاية العرض فوق",IF(AND($B$2&lt;&gt;"",$B$4&lt;$B$2),"النهاية قبل البداية",IF($B$4&lt;TODAY(),"تاريخ النهاية راح",IF(D329="","تمام، بس بدون تكلفة (ما نقدر نحسب ربحك)",IF(N(J329)&lt;0,"تحت التكلفة، وانت قاصد",IF(K329&lt;$B$7,"تمام، بس هامشك أقل من حدّك","جاهز")))))))))))))))</f>
        <v/>
      </c>
      <c r="O329" s="19" t="b">
        <f>AND(N329&lt;&gt;"",ISNA(MATCH(N329,{"رقم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0">
      <c r="A330" s="13"/>
      <c r="B330" s="14"/>
      <c r="C330" s="15"/>
      <c r="D330" s="15"/>
      <c r="E330" s="15"/>
      <c r="F330" s="16"/>
      <c r="G330" s="15"/>
      <c r="H330" s="17" t="str">
        <f>IF(OR(C330="",AND(F330="",G330="")),"",IF(G330&lt;&gt;"",ROUND(G330,2),IF($B$8="ريال كامل",ROUNDDOWN(C330*(1-IF(F330&gt;1,F330/100,F330)),0),IF($B$8="ينتهي بـ ٩",ROUND((C330*(1-IF(F330&gt;1,F330/100,F330))+1)/10,0)*10-1,ROUND(C330*(1-IF(F330&gt;1,F330/100,F330)),2)))))</f>
        <v/>
      </c>
      <c r="I330" s="17" t="str">
        <f>IF(OR(C330="",D330=""),"",ROUND(C330/IF($B$5="نعم",1+$B$6,1)-D330-N(E330),2))</f>
        <v/>
      </c>
      <c r="J330" s="17" t="str">
        <f>IF(OR(H330="",D330=""),"",ROUND(H330/IF($B$5="نعم",1+$B$6,1)-D330-N(E330),2))</f>
        <v/>
      </c>
      <c r="K330" s="18" t="str">
        <f>IF(OR(J330="",N(H330)&lt;=0),"",J330/(H330/IF($B$5="نعم",1+$B$6,1)))</f>
        <v/>
      </c>
      <c r="L330" s="18" t="str">
        <f>IF(OR(I330="",J330="",N(I330)&lt;=0),"",1-J330/I330)</f>
        <v/>
      </c>
      <c r="M330" s="14"/>
      <c r="N330" s="19" t="str">
        <f>IF(AND(A330="",C330=""),"",IF(A330="","رقم المنتج ناقص",IF(AND($B$9="سلة",ISERROR(VALUE(A330))),"رقم المنتج: أرقام إنجليزية بس",IF(COUNTIF($A$11:$A$1010,A330)&gt;1,"رقم المنتج مكرر",IF(C330="","السعر الحالي ناقص",IF(H330="","حط نسبة خصم أو سعر عرض",IF(H330&lt;=0,"سعر العرض لازم يكون أكبر من صفر",IF(H330&gt;=C330,"سعر العرض = السعر أو أعلى",IF(AND(J330&lt;&gt;"",N(J330)&lt;0,M330&lt;&gt;"نعم"),"تحت التكلفة",IF($B$4="","حط نهاية العرض فوق",IF(AND($B$2&lt;&gt;"",$B$4&lt;$B$2),"النهاية قبل البداية",IF($B$4&lt;TODAY(),"تاريخ النهاية راح",IF(D330="","تمام، بس بدون تكلفة (ما نقدر نحسب ربحك)",IF(N(J330)&lt;0,"تحت التكلفة، وانت قاصد",IF(K330&lt;$B$7,"تمام، بس هامشك أقل من حدّك","جاهز")))))))))))))))</f>
        <v/>
      </c>
      <c r="O330" s="19" t="b">
        <f>AND(N330&lt;&gt;"",ISNA(MATCH(N330,{"رقم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1">
      <c r="A331" s="13"/>
      <c r="B331" s="14"/>
      <c r="C331" s="15"/>
      <c r="D331" s="15"/>
      <c r="E331" s="15"/>
      <c r="F331" s="16"/>
      <c r="G331" s="15"/>
      <c r="H331" s="17" t="str">
        <f>IF(OR(C331="",AND(F331="",G331="")),"",IF(G331&lt;&gt;"",ROUND(G331,2),IF($B$8="ريال كامل",ROUNDDOWN(C331*(1-IF(F331&gt;1,F331/100,F331)),0),IF($B$8="ينتهي بـ ٩",ROUND((C331*(1-IF(F331&gt;1,F331/100,F331))+1)/10,0)*10-1,ROUND(C331*(1-IF(F331&gt;1,F331/100,F331)),2)))))</f>
        <v/>
      </c>
      <c r="I331" s="17" t="str">
        <f>IF(OR(C331="",D331=""),"",ROUND(C331/IF($B$5="نعم",1+$B$6,1)-D331-N(E331),2))</f>
        <v/>
      </c>
      <c r="J331" s="17" t="str">
        <f>IF(OR(H331="",D331=""),"",ROUND(H331/IF($B$5="نعم",1+$B$6,1)-D331-N(E331),2))</f>
        <v/>
      </c>
      <c r="K331" s="18" t="str">
        <f>IF(OR(J331="",N(H331)&lt;=0),"",J331/(H331/IF($B$5="نعم",1+$B$6,1)))</f>
        <v/>
      </c>
      <c r="L331" s="18" t="str">
        <f>IF(OR(I331="",J331="",N(I331)&lt;=0),"",1-J331/I331)</f>
        <v/>
      </c>
      <c r="M331" s="14"/>
      <c r="N331" s="19" t="str">
        <f>IF(AND(A331="",C331=""),"",IF(A331="","رقم المنتج ناقص",IF(AND($B$9="سلة",ISERROR(VALUE(A331))),"رقم المنتج: أرقام إنجليزية بس",IF(COUNTIF($A$11:$A$1010,A331)&gt;1,"رقم المنتج مكرر",IF(C331="","السعر الحالي ناقص",IF(H331="","حط نسبة خصم أو سعر عرض",IF(H331&lt;=0,"سعر العرض لازم يكون أكبر من صفر",IF(H331&gt;=C331,"سعر العرض = السعر أو أعلى",IF(AND(J331&lt;&gt;"",N(J331)&lt;0,M331&lt;&gt;"نعم"),"تحت التكلفة",IF($B$4="","حط نهاية العرض فوق",IF(AND($B$2&lt;&gt;"",$B$4&lt;$B$2),"النهاية قبل البداية",IF($B$4&lt;TODAY(),"تاريخ النهاية راح",IF(D331="","تمام، بس بدون تكلفة (ما نقدر نحسب ربحك)",IF(N(J331)&lt;0,"تحت التكلفة، وانت قاصد",IF(K331&lt;$B$7,"تمام، بس هامشك أقل من حدّك","جاهز")))))))))))))))</f>
        <v/>
      </c>
      <c r="O331" s="19" t="b">
        <f>AND(N331&lt;&gt;"",ISNA(MATCH(N331,{"رقم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2">
      <c r="A332" s="13"/>
      <c r="B332" s="14"/>
      <c r="C332" s="15"/>
      <c r="D332" s="15"/>
      <c r="E332" s="15"/>
      <c r="F332" s="16"/>
      <c r="G332" s="15"/>
      <c r="H332" s="17" t="str">
        <f>IF(OR(C332="",AND(F332="",G332="")),"",IF(G332&lt;&gt;"",ROUND(G332,2),IF($B$8="ريال كامل",ROUNDDOWN(C332*(1-IF(F332&gt;1,F332/100,F332)),0),IF($B$8="ينتهي بـ ٩",ROUND((C332*(1-IF(F332&gt;1,F332/100,F332))+1)/10,0)*10-1,ROUND(C332*(1-IF(F332&gt;1,F332/100,F332)),2)))))</f>
        <v/>
      </c>
      <c r="I332" s="17" t="str">
        <f>IF(OR(C332="",D332=""),"",ROUND(C332/IF($B$5="نعم",1+$B$6,1)-D332-N(E332),2))</f>
        <v/>
      </c>
      <c r="J332" s="17" t="str">
        <f>IF(OR(H332="",D332=""),"",ROUND(H332/IF($B$5="نعم",1+$B$6,1)-D332-N(E332),2))</f>
        <v/>
      </c>
      <c r="K332" s="18" t="str">
        <f>IF(OR(J332="",N(H332)&lt;=0),"",J332/(H332/IF($B$5="نعم",1+$B$6,1)))</f>
        <v/>
      </c>
      <c r="L332" s="18" t="str">
        <f>IF(OR(I332="",J332="",N(I332)&lt;=0),"",1-J332/I332)</f>
        <v/>
      </c>
      <c r="M332" s="14"/>
      <c r="N332" s="19" t="str">
        <f>IF(AND(A332="",C332=""),"",IF(A332="","رقم المنتج ناقص",IF(AND($B$9="سلة",ISERROR(VALUE(A332))),"رقم المنتج: أرقام إنجليزية بس",IF(COUNTIF($A$11:$A$1010,A332)&gt;1,"رقم المنتج مكرر",IF(C332="","السعر الحالي ناقص",IF(H332="","حط نسبة خصم أو سعر عرض",IF(H332&lt;=0,"سعر العرض لازم يكون أكبر من صفر",IF(H332&gt;=C332,"سعر العرض = السعر أو أعلى",IF(AND(J332&lt;&gt;"",N(J332)&lt;0,M332&lt;&gt;"نعم"),"تحت التكلفة",IF($B$4="","حط نهاية العرض فوق",IF(AND($B$2&lt;&gt;"",$B$4&lt;$B$2),"النهاية قبل البداية",IF($B$4&lt;TODAY(),"تاريخ النهاية راح",IF(D332="","تمام، بس بدون تكلفة (ما نقدر نحسب ربحك)",IF(N(J332)&lt;0,"تحت التكلفة، وانت قاصد",IF(K332&lt;$B$7,"تمام، بس هامشك أقل من حدّك","جاهز")))))))))))))))</f>
        <v/>
      </c>
      <c r="O332" s="19" t="b">
        <f>AND(N332&lt;&gt;"",ISNA(MATCH(N332,{"رقم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3">
      <c r="A333" s="13"/>
      <c r="B333" s="14"/>
      <c r="C333" s="15"/>
      <c r="D333" s="15"/>
      <c r="E333" s="15"/>
      <c r="F333" s="16"/>
      <c r="G333" s="15"/>
      <c r="H333" s="17" t="str">
        <f>IF(OR(C333="",AND(F333="",G333="")),"",IF(G333&lt;&gt;"",ROUND(G333,2),IF($B$8="ريال كامل",ROUNDDOWN(C333*(1-IF(F333&gt;1,F333/100,F333)),0),IF($B$8="ينتهي بـ ٩",ROUND((C333*(1-IF(F333&gt;1,F333/100,F333))+1)/10,0)*10-1,ROUND(C333*(1-IF(F333&gt;1,F333/100,F333)),2)))))</f>
        <v/>
      </c>
      <c r="I333" s="17" t="str">
        <f>IF(OR(C333="",D333=""),"",ROUND(C333/IF($B$5="نعم",1+$B$6,1)-D333-N(E333),2))</f>
        <v/>
      </c>
      <c r="J333" s="17" t="str">
        <f>IF(OR(H333="",D333=""),"",ROUND(H333/IF($B$5="نعم",1+$B$6,1)-D333-N(E333),2))</f>
        <v/>
      </c>
      <c r="K333" s="18" t="str">
        <f>IF(OR(J333="",N(H333)&lt;=0),"",J333/(H333/IF($B$5="نعم",1+$B$6,1)))</f>
        <v/>
      </c>
      <c r="L333" s="18" t="str">
        <f>IF(OR(I333="",J333="",N(I333)&lt;=0),"",1-J333/I333)</f>
        <v/>
      </c>
      <c r="M333" s="14"/>
      <c r="N333" s="19" t="str">
        <f>IF(AND(A333="",C333=""),"",IF(A333="","رقم المنتج ناقص",IF(AND($B$9="سلة",ISERROR(VALUE(A333))),"رقم المنتج: أرقام إنجليزية بس",IF(COUNTIF($A$11:$A$1010,A333)&gt;1,"رقم المنتج مكرر",IF(C333="","السعر الحالي ناقص",IF(H333="","حط نسبة خصم أو سعر عرض",IF(H333&lt;=0,"سعر العرض لازم يكون أكبر من صفر",IF(H333&gt;=C333,"سعر العرض = السعر أو أعلى",IF(AND(J333&lt;&gt;"",N(J333)&lt;0,M333&lt;&gt;"نعم"),"تحت التكلفة",IF($B$4="","حط نهاية العرض فوق",IF(AND($B$2&lt;&gt;"",$B$4&lt;$B$2),"النهاية قبل البداية",IF($B$4&lt;TODAY(),"تاريخ النهاية راح",IF(D333="","تمام، بس بدون تكلفة (ما نقدر نحسب ربحك)",IF(N(J333)&lt;0,"تحت التكلفة، وانت قاصد",IF(K333&lt;$B$7,"تمام، بس هامشك أقل من حدّك","جاهز")))))))))))))))</f>
        <v/>
      </c>
      <c r="O333" s="19" t="b">
        <f>AND(N333&lt;&gt;"",ISNA(MATCH(N333,{"رقم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4">
      <c r="A334" s="13"/>
      <c r="B334" s="14"/>
      <c r="C334" s="15"/>
      <c r="D334" s="15"/>
      <c r="E334" s="15"/>
      <c r="F334" s="16"/>
      <c r="G334" s="15"/>
      <c r="H334" s="17" t="str">
        <f>IF(OR(C334="",AND(F334="",G334="")),"",IF(G334&lt;&gt;"",ROUND(G334,2),IF($B$8="ريال كامل",ROUNDDOWN(C334*(1-IF(F334&gt;1,F334/100,F334)),0),IF($B$8="ينتهي بـ ٩",ROUND((C334*(1-IF(F334&gt;1,F334/100,F334))+1)/10,0)*10-1,ROUND(C334*(1-IF(F334&gt;1,F334/100,F334)),2)))))</f>
        <v/>
      </c>
      <c r="I334" s="17" t="str">
        <f>IF(OR(C334="",D334=""),"",ROUND(C334/IF($B$5="نعم",1+$B$6,1)-D334-N(E334),2))</f>
        <v/>
      </c>
      <c r="J334" s="17" t="str">
        <f>IF(OR(H334="",D334=""),"",ROUND(H334/IF($B$5="نعم",1+$B$6,1)-D334-N(E334),2))</f>
        <v/>
      </c>
      <c r="K334" s="18" t="str">
        <f>IF(OR(J334="",N(H334)&lt;=0),"",J334/(H334/IF($B$5="نعم",1+$B$6,1)))</f>
        <v/>
      </c>
      <c r="L334" s="18" t="str">
        <f>IF(OR(I334="",J334="",N(I334)&lt;=0),"",1-J334/I334)</f>
        <v/>
      </c>
      <c r="M334" s="14"/>
      <c r="N334" s="19" t="str">
        <f>IF(AND(A334="",C334=""),"",IF(A334="","رقم المنتج ناقص",IF(AND($B$9="سلة",ISERROR(VALUE(A334))),"رقم المنتج: أرقام إنجليزية بس",IF(COUNTIF($A$11:$A$1010,A334)&gt;1,"رقم المنتج مكرر",IF(C334="","السعر الحالي ناقص",IF(H334="","حط نسبة خصم أو سعر عرض",IF(H334&lt;=0,"سعر العرض لازم يكون أكبر من صفر",IF(H334&gt;=C334,"سعر العرض = السعر أو أعلى",IF(AND(J334&lt;&gt;"",N(J334)&lt;0,M334&lt;&gt;"نعم"),"تحت التكلفة",IF($B$4="","حط نهاية العرض فوق",IF(AND($B$2&lt;&gt;"",$B$4&lt;$B$2),"النهاية قبل البداية",IF($B$4&lt;TODAY(),"تاريخ النهاية راح",IF(D334="","تمام، بس بدون تكلفة (ما نقدر نحسب ربحك)",IF(N(J334)&lt;0,"تحت التكلفة، وانت قاصد",IF(K334&lt;$B$7,"تمام، بس هامشك أقل من حدّك","جاهز")))))))))))))))</f>
        <v/>
      </c>
      <c r="O334" s="19" t="b">
        <f>AND(N334&lt;&gt;"",ISNA(MATCH(N334,{"رقم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5">
      <c r="A335" s="13"/>
      <c r="B335" s="14"/>
      <c r="C335" s="15"/>
      <c r="D335" s="15"/>
      <c r="E335" s="15"/>
      <c r="F335" s="16"/>
      <c r="G335" s="15"/>
      <c r="H335" s="17" t="str">
        <f>IF(OR(C335="",AND(F335="",G335="")),"",IF(G335&lt;&gt;"",ROUND(G335,2),IF($B$8="ريال كامل",ROUNDDOWN(C335*(1-IF(F335&gt;1,F335/100,F335)),0),IF($B$8="ينتهي بـ ٩",ROUND((C335*(1-IF(F335&gt;1,F335/100,F335))+1)/10,0)*10-1,ROUND(C335*(1-IF(F335&gt;1,F335/100,F335)),2)))))</f>
        <v/>
      </c>
      <c r="I335" s="17" t="str">
        <f>IF(OR(C335="",D335=""),"",ROUND(C335/IF($B$5="نعم",1+$B$6,1)-D335-N(E335),2))</f>
        <v/>
      </c>
      <c r="J335" s="17" t="str">
        <f>IF(OR(H335="",D335=""),"",ROUND(H335/IF($B$5="نعم",1+$B$6,1)-D335-N(E335),2))</f>
        <v/>
      </c>
      <c r="K335" s="18" t="str">
        <f>IF(OR(J335="",N(H335)&lt;=0),"",J335/(H335/IF($B$5="نعم",1+$B$6,1)))</f>
        <v/>
      </c>
      <c r="L335" s="18" t="str">
        <f>IF(OR(I335="",J335="",N(I335)&lt;=0),"",1-J335/I335)</f>
        <v/>
      </c>
      <c r="M335" s="14"/>
      <c r="N335" s="19" t="str">
        <f>IF(AND(A335="",C335=""),"",IF(A335="","رقم المنتج ناقص",IF(AND($B$9="سلة",ISERROR(VALUE(A335))),"رقم المنتج: أرقام إنجليزية بس",IF(COUNTIF($A$11:$A$1010,A335)&gt;1,"رقم المنتج مكرر",IF(C335="","السعر الحالي ناقص",IF(H335="","حط نسبة خصم أو سعر عرض",IF(H335&lt;=0,"سعر العرض لازم يكون أكبر من صفر",IF(H335&gt;=C335,"سعر العرض = السعر أو أعلى",IF(AND(J335&lt;&gt;"",N(J335)&lt;0,M335&lt;&gt;"نعم"),"تحت التكلفة",IF($B$4="","حط نهاية العرض فوق",IF(AND($B$2&lt;&gt;"",$B$4&lt;$B$2),"النهاية قبل البداية",IF($B$4&lt;TODAY(),"تاريخ النهاية راح",IF(D335="","تمام، بس بدون تكلفة (ما نقدر نحسب ربحك)",IF(N(J335)&lt;0,"تحت التكلفة، وانت قاصد",IF(K335&lt;$B$7,"تمام، بس هامشك أقل من حدّك","جاهز")))))))))))))))</f>
        <v/>
      </c>
      <c r="O335" s="19" t="b">
        <f>AND(N335&lt;&gt;"",ISNA(MATCH(N335,{"رقم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6">
      <c r="A336" s="13"/>
      <c r="B336" s="14"/>
      <c r="C336" s="15"/>
      <c r="D336" s="15"/>
      <c r="E336" s="15"/>
      <c r="F336" s="16"/>
      <c r="G336" s="15"/>
      <c r="H336" s="17" t="str">
        <f>IF(OR(C336="",AND(F336="",G336="")),"",IF(G336&lt;&gt;"",ROUND(G336,2),IF($B$8="ريال كامل",ROUNDDOWN(C336*(1-IF(F336&gt;1,F336/100,F336)),0),IF($B$8="ينتهي بـ ٩",ROUND((C336*(1-IF(F336&gt;1,F336/100,F336))+1)/10,0)*10-1,ROUND(C336*(1-IF(F336&gt;1,F336/100,F336)),2)))))</f>
        <v/>
      </c>
      <c r="I336" s="17" t="str">
        <f>IF(OR(C336="",D336=""),"",ROUND(C336/IF($B$5="نعم",1+$B$6,1)-D336-N(E336),2))</f>
        <v/>
      </c>
      <c r="J336" s="17" t="str">
        <f>IF(OR(H336="",D336=""),"",ROUND(H336/IF($B$5="نعم",1+$B$6,1)-D336-N(E336),2))</f>
        <v/>
      </c>
      <c r="K336" s="18" t="str">
        <f>IF(OR(J336="",N(H336)&lt;=0),"",J336/(H336/IF($B$5="نعم",1+$B$6,1)))</f>
        <v/>
      </c>
      <c r="L336" s="18" t="str">
        <f>IF(OR(I336="",J336="",N(I336)&lt;=0),"",1-J336/I336)</f>
        <v/>
      </c>
      <c r="M336" s="14"/>
      <c r="N336" s="19" t="str">
        <f>IF(AND(A336="",C336=""),"",IF(A336="","رقم المنتج ناقص",IF(AND($B$9="سلة",ISERROR(VALUE(A336))),"رقم المنتج: أرقام إنجليزية بس",IF(COUNTIF($A$11:$A$1010,A336)&gt;1,"رقم المنتج مكرر",IF(C336="","السعر الحالي ناقص",IF(H336="","حط نسبة خصم أو سعر عرض",IF(H336&lt;=0,"سعر العرض لازم يكون أكبر من صفر",IF(H336&gt;=C336,"سعر العرض = السعر أو أعلى",IF(AND(J336&lt;&gt;"",N(J336)&lt;0,M336&lt;&gt;"نعم"),"تحت التكلفة",IF($B$4="","حط نهاية العرض فوق",IF(AND($B$2&lt;&gt;"",$B$4&lt;$B$2),"النهاية قبل البداية",IF($B$4&lt;TODAY(),"تاريخ النهاية راح",IF(D336="","تمام، بس بدون تكلفة (ما نقدر نحسب ربحك)",IF(N(J336)&lt;0,"تحت التكلفة، وانت قاصد",IF(K336&lt;$B$7,"تمام، بس هامشك أقل من حدّك","جاهز")))))))))))))))</f>
        <v/>
      </c>
      <c r="O336" s="19" t="b">
        <f>AND(N336&lt;&gt;"",ISNA(MATCH(N336,{"رقم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7">
      <c r="A337" s="13"/>
      <c r="B337" s="14"/>
      <c r="C337" s="15"/>
      <c r="D337" s="15"/>
      <c r="E337" s="15"/>
      <c r="F337" s="16"/>
      <c r="G337" s="15"/>
      <c r="H337" s="17" t="str">
        <f>IF(OR(C337="",AND(F337="",G337="")),"",IF(G337&lt;&gt;"",ROUND(G337,2),IF($B$8="ريال كامل",ROUNDDOWN(C337*(1-IF(F337&gt;1,F337/100,F337)),0),IF($B$8="ينتهي بـ ٩",ROUND((C337*(1-IF(F337&gt;1,F337/100,F337))+1)/10,0)*10-1,ROUND(C337*(1-IF(F337&gt;1,F337/100,F337)),2)))))</f>
        <v/>
      </c>
      <c r="I337" s="17" t="str">
        <f>IF(OR(C337="",D337=""),"",ROUND(C337/IF($B$5="نعم",1+$B$6,1)-D337-N(E337),2))</f>
        <v/>
      </c>
      <c r="J337" s="17" t="str">
        <f>IF(OR(H337="",D337=""),"",ROUND(H337/IF($B$5="نعم",1+$B$6,1)-D337-N(E337),2))</f>
        <v/>
      </c>
      <c r="K337" s="18" t="str">
        <f>IF(OR(J337="",N(H337)&lt;=0),"",J337/(H337/IF($B$5="نعم",1+$B$6,1)))</f>
        <v/>
      </c>
      <c r="L337" s="18" t="str">
        <f>IF(OR(I337="",J337="",N(I337)&lt;=0),"",1-J337/I337)</f>
        <v/>
      </c>
      <c r="M337" s="14"/>
      <c r="N337" s="19" t="str">
        <f>IF(AND(A337="",C337=""),"",IF(A337="","رقم المنتج ناقص",IF(AND($B$9="سلة",ISERROR(VALUE(A337))),"رقم المنتج: أرقام إنجليزية بس",IF(COUNTIF($A$11:$A$1010,A337)&gt;1,"رقم المنتج مكرر",IF(C337="","السعر الحالي ناقص",IF(H337="","حط نسبة خصم أو سعر عرض",IF(H337&lt;=0,"سعر العرض لازم يكون أكبر من صفر",IF(H337&gt;=C337,"سعر العرض = السعر أو أعلى",IF(AND(J337&lt;&gt;"",N(J337)&lt;0,M337&lt;&gt;"نعم"),"تحت التكلفة",IF($B$4="","حط نهاية العرض فوق",IF(AND($B$2&lt;&gt;"",$B$4&lt;$B$2),"النهاية قبل البداية",IF($B$4&lt;TODAY(),"تاريخ النهاية راح",IF(D337="","تمام، بس بدون تكلفة (ما نقدر نحسب ربحك)",IF(N(J337)&lt;0,"تحت التكلفة، وانت قاصد",IF(K337&lt;$B$7,"تمام، بس هامشك أقل من حدّك","جاهز")))))))))))))))</f>
        <v/>
      </c>
      <c r="O337" s="19" t="b">
        <f>AND(N337&lt;&gt;"",ISNA(MATCH(N337,{"رقم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8">
      <c r="A338" s="13"/>
      <c r="B338" s="14"/>
      <c r="C338" s="15"/>
      <c r="D338" s="15"/>
      <c r="E338" s="15"/>
      <c r="F338" s="16"/>
      <c r="G338" s="15"/>
      <c r="H338" s="17" t="str">
        <f>IF(OR(C338="",AND(F338="",G338="")),"",IF(G338&lt;&gt;"",ROUND(G338,2),IF($B$8="ريال كامل",ROUNDDOWN(C338*(1-IF(F338&gt;1,F338/100,F338)),0),IF($B$8="ينتهي بـ ٩",ROUND((C338*(1-IF(F338&gt;1,F338/100,F338))+1)/10,0)*10-1,ROUND(C338*(1-IF(F338&gt;1,F338/100,F338)),2)))))</f>
        <v/>
      </c>
      <c r="I338" s="17" t="str">
        <f>IF(OR(C338="",D338=""),"",ROUND(C338/IF($B$5="نعم",1+$B$6,1)-D338-N(E338),2))</f>
        <v/>
      </c>
      <c r="J338" s="17" t="str">
        <f>IF(OR(H338="",D338=""),"",ROUND(H338/IF($B$5="نعم",1+$B$6,1)-D338-N(E338),2))</f>
        <v/>
      </c>
      <c r="K338" s="18" t="str">
        <f>IF(OR(J338="",N(H338)&lt;=0),"",J338/(H338/IF($B$5="نعم",1+$B$6,1)))</f>
        <v/>
      </c>
      <c r="L338" s="18" t="str">
        <f>IF(OR(I338="",J338="",N(I338)&lt;=0),"",1-J338/I338)</f>
        <v/>
      </c>
      <c r="M338" s="14"/>
      <c r="N338" s="19" t="str">
        <f>IF(AND(A338="",C338=""),"",IF(A338="","رقم المنتج ناقص",IF(AND($B$9="سلة",ISERROR(VALUE(A338))),"رقم المنتج: أرقام إنجليزية بس",IF(COUNTIF($A$11:$A$1010,A338)&gt;1,"رقم المنتج مكرر",IF(C338="","السعر الحالي ناقص",IF(H338="","حط نسبة خصم أو سعر عرض",IF(H338&lt;=0,"سعر العرض لازم يكون أكبر من صفر",IF(H338&gt;=C338,"سعر العرض = السعر أو أعلى",IF(AND(J338&lt;&gt;"",N(J338)&lt;0,M338&lt;&gt;"نعم"),"تحت التكلفة",IF($B$4="","حط نهاية العرض فوق",IF(AND($B$2&lt;&gt;"",$B$4&lt;$B$2),"النهاية قبل البداية",IF($B$4&lt;TODAY(),"تاريخ النهاية راح",IF(D338="","تمام، بس بدون تكلفة (ما نقدر نحسب ربحك)",IF(N(J338)&lt;0,"تحت التكلفة، وانت قاصد",IF(K338&lt;$B$7,"تمام، بس هامشك أقل من حدّك","جاهز")))))))))))))))</f>
        <v/>
      </c>
      <c r="O338" s="19" t="b">
        <f>AND(N338&lt;&gt;"",ISNA(MATCH(N338,{"رقم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39">
      <c r="A339" s="13"/>
      <c r="B339" s="14"/>
      <c r="C339" s="15"/>
      <c r="D339" s="15"/>
      <c r="E339" s="15"/>
      <c r="F339" s="16"/>
      <c r="G339" s="15"/>
      <c r="H339" s="17" t="str">
        <f>IF(OR(C339="",AND(F339="",G339="")),"",IF(G339&lt;&gt;"",ROUND(G339,2),IF($B$8="ريال كامل",ROUNDDOWN(C339*(1-IF(F339&gt;1,F339/100,F339)),0),IF($B$8="ينتهي بـ ٩",ROUND((C339*(1-IF(F339&gt;1,F339/100,F339))+1)/10,0)*10-1,ROUND(C339*(1-IF(F339&gt;1,F339/100,F339)),2)))))</f>
        <v/>
      </c>
      <c r="I339" s="17" t="str">
        <f>IF(OR(C339="",D339=""),"",ROUND(C339/IF($B$5="نعم",1+$B$6,1)-D339-N(E339),2))</f>
        <v/>
      </c>
      <c r="J339" s="17" t="str">
        <f>IF(OR(H339="",D339=""),"",ROUND(H339/IF($B$5="نعم",1+$B$6,1)-D339-N(E339),2))</f>
        <v/>
      </c>
      <c r="K339" s="18" t="str">
        <f>IF(OR(J339="",N(H339)&lt;=0),"",J339/(H339/IF($B$5="نعم",1+$B$6,1)))</f>
        <v/>
      </c>
      <c r="L339" s="18" t="str">
        <f>IF(OR(I339="",J339="",N(I339)&lt;=0),"",1-J339/I339)</f>
        <v/>
      </c>
      <c r="M339" s="14"/>
      <c r="N339" s="19" t="str">
        <f>IF(AND(A339="",C339=""),"",IF(A339="","رقم المنتج ناقص",IF(AND($B$9="سلة",ISERROR(VALUE(A339))),"رقم المنتج: أرقام إنجليزية بس",IF(COUNTIF($A$11:$A$1010,A339)&gt;1,"رقم المنتج مكرر",IF(C339="","السعر الحالي ناقص",IF(H339="","حط نسبة خصم أو سعر عرض",IF(H339&lt;=0,"سعر العرض لازم يكون أكبر من صفر",IF(H339&gt;=C339,"سعر العرض = السعر أو أعلى",IF(AND(J339&lt;&gt;"",N(J339)&lt;0,M339&lt;&gt;"نعم"),"تحت التكلفة",IF($B$4="","حط نهاية العرض فوق",IF(AND($B$2&lt;&gt;"",$B$4&lt;$B$2),"النهاية قبل البداية",IF($B$4&lt;TODAY(),"تاريخ النهاية راح",IF(D339="","تمام، بس بدون تكلفة (ما نقدر نحسب ربحك)",IF(N(J339)&lt;0,"تحت التكلفة، وانت قاصد",IF(K339&lt;$B$7,"تمام، بس هامشك أقل من حدّك","جاهز")))))))))))))))</f>
        <v/>
      </c>
      <c r="O339" s="19" t="b">
        <f>AND(N339&lt;&gt;"",ISNA(MATCH(N339,{"رقم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0">
      <c r="A340" s="13"/>
      <c r="B340" s="14"/>
      <c r="C340" s="15"/>
      <c r="D340" s="15"/>
      <c r="E340" s="15"/>
      <c r="F340" s="16"/>
      <c r="G340" s="15"/>
      <c r="H340" s="17" t="str">
        <f>IF(OR(C340="",AND(F340="",G340="")),"",IF(G340&lt;&gt;"",ROUND(G340,2),IF($B$8="ريال كامل",ROUNDDOWN(C340*(1-IF(F340&gt;1,F340/100,F340)),0),IF($B$8="ينتهي بـ ٩",ROUND((C340*(1-IF(F340&gt;1,F340/100,F340))+1)/10,0)*10-1,ROUND(C340*(1-IF(F340&gt;1,F340/100,F340)),2)))))</f>
        <v/>
      </c>
      <c r="I340" s="17" t="str">
        <f>IF(OR(C340="",D340=""),"",ROUND(C340/IF($B$5="نعم",1+$B$6,1)-D340-N(E340),2))</f>
        <v/>
      </c>
      <c r="J340" s="17" t="str">
        <f>IF(OR(H340="",D340=""),"",ROUND(H340/IF($B$5="نعم",1+$B$6,1)-D340-N(E340),2))</f>
        <v/>
      </c>
      <c r="K340" s="18" t="str">
        <f>IF(OR(J340="",N(H340)&lt;=0),"",J340/(H340/IF($B$5="نعم",1+$B$6,1)))</f>
        <v/>
      </c>
      <c r="L340" s="18" t="str">
        <f>IF(OR(I340="",J340="",N(I340)&lt;=0),"",1-J340/I340)</f>
        <v/>
      </c>
      <c r="M340" s="14"/>
      <c r="N340" s="19" t="str">
        <f>IF(AND(A340="",C340=""),"",IF(A340="","رقم المنتج ناقص",IF(AND($B$9="سلة",ISERROR(VALUE(A340))),"رقم المنتج: أرقام إنجليزية بس",IF(COUNTIF($A$11:$A$1010,A340)&gt;1,"رقم المنتج مكرر",IF(C340="","السعر الحالي ناقص",IF(H340="","حط نسبة خصم أو سعر عرض",IF(H340&lt;=0,"سعر العرض لازم يكون أكبر من صفر",IF(H340&gt;=C340,"سعر العرض = السعر أو أعلى",IF(AND(J340&lt;&gt;"",N(J340)&lt;0,M340&lt;&gt;"نعم"),"تحت التكلفة",IF($B$4="","حط نهاية العرض فوق",IF(AND($B$2&lt;&gt;"",$B$4&lt;$B$2),"النهاية قبل البداية",IF($B$4&lt;TODAY(),"تاريخ النهاية راح",IF(D340="","تمام، بس بدون تكلفة (ما نقدر نحسب ربحك)",IF(N(J340)&lt;0,"تحت التكلفة، وانت قاصد",IF(K340&lt;$B$7,"تمام، بس هامشك أقل من حدّك","جاهز")))))))))))))))</f>
        <v/>
      </c>
      <c r="O340" s="19" t="b">
        <f>AND(N340&lt;&gt;"",ISNA(MATCH(N340,{"رقم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1">
      <c r="A341" s="13"/>
      <c r="B341" s="14"/>
      <c r="C341" s="15"/>
      <c r="D341" s="15"/>
      <c r="E341" s="15"/>
      <c r="F341" s="16"/>
      <c r="G341" s="15"/>
      <c r="H341" s="17" t="str">
        <f>IF(OR(C341="",AND(F341="",G341="")),"",IF(G341&lt;&gt;"",ROUND(G341,2),IF($B$8="ريال كامل",ROUNDDOWN(C341*(1-IF(F341&gt;1,F341/100,F341)),0),IF($B$8="ينتهي بـ ٩",ROUND((C341*(1-IF(F341&gt;1,F341/100,F341))+1)/10,0)*10-1,ROUND(C341*(1-IF(F341&gt;1,F341/100,F341)),2)))))</f>
        <v/>
      </c>
      <c r="I341" s="17" t="str">
        <f>IF(OR(C341="",D341=""),"",ROUND(C341/IF($B$5="نعم",1+$B$6,1)-D341-N(E341),2))</f>
        <v/>
      </c>
      <c r="J341" s="17" t="str">
        <f>IF(OR(H341="",D341=""),"",ROUND(H341/IF($B$5="نعم",1+$B$6,1)-D341-N(E341),2))</f>
        <v/>
      </c>
      <c r="K341" s="18" t="str">
        <f>IF(OR(J341="",N(H341)&lt;=0),"",J341/(H341/IF($B$5="نعم",1+$B$6,1)))</f>
        <v/>
      </c>
      <c r="L341" s="18" t="str">
        <f>IF(OR(I341="",J341="",N(I341)&lt;=0),"",1-J341/I341)</f>
        <v/>
      </c>
      <c r="M341" s="14"/>
      <c r="N341" s="19" t="str">
        <f>IF(AND(A341="",C341=""),"",IF(A341="","رقم المنتج ناقص",IF(AND($B$9="سلة",ISERROR(VALUE(A341))),"رقم المنتج: أرقام إنجليزية بس",IF(COUNTIF($A$11:$A$1010,A341)&gt;1,"رقم المنتج مكرر",IF(C341="","السعر الحالي ناقص",IF(H341="","حط نسبة خصم أو سعر عرض",IF(H341&lt;=0,"سعر العرض لازم يكون أكبر من صفر",IF(H341&gt;=C341,"سعر العرض = السعر أو أعلى",IF(AND(J341&lt;&gt;"",N(J341)&lt;0,M341&lt;&gt;"نعم"),"تحت التكلفة",IF($B$4="","حط نهاية العرض فوق",IF(AND($B$2&lt;&gt;"",$B$4&lt;$B$2),"النهاية قبل البداية",IF($B$4&lt;TODAY(),"تاريخ النهاية راح",IF(D341="","تمام، بس بدون تكلفة (ما نقدر نحسب ربحك)",IF(N(J341)&lt;0,"تحت التكلفة، وانت قاصد",IF(K341&lt;$B$7,"تمام، بس هامشك أقل من حدّك","جاهز")))))))))))))))</f>
        <v/>
      </c>
      <c r="O341" s="19" t="b">
        <f>AND(N341&lt;&gt;"",ISNA(MATCH(N341,{"رقم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2">
      <c r="A342" s="13"/>
      <c r="B342" s="14"/>
      <c r="C342" s="15"/>
      <c r="D342" s="15"/>
      <c r="E342" s="15"/>
      <c r="F342" s="16"/>
      <c r="G342" s="15"/>
      <c r="H342" s="17" t="str">
        <f>IF(OR(C342="",AND(F342="",G342="")),"",IF(G342&lt;&gt;"",ROUND(G342,2),IF($B$8="ريال كامل",ROUNDDOWN(C342*(1-IF(F342&gt;1,F342/100,F342)),0),IF($B$8="ينتهي بـ ٩",ROUND((C342*(1-IF(F342&gt;1,F342/100,F342))+1)/10,0)*10-1,ROUND(C342*(1-IF(F342&gt;1,F342/100,F342)),2)))))</f>
        <v/>
      </c>
      <c r="I342" s="17" t="str">
        <f>IF(OR(C342="",D342=""),"",ROUND(C342/IF($B$5="نعم",1+$B$6,1)-D342-N(E342),2))</f>
        <v/>
      </c>
      <c r="J342" s="17" t="str">
        <f>IF(OR(H342="",D342=""),"",ROUND(H342/IF($B$5="نعم",1+$B$6,1)-D342-N(E342),2))</f>
        <v/>
      </c>
      <c r="K342" s="18" t="str">
        <f>IF(OR(J342="",N(H342)&lt;=0),"",J342/(H342/IF($B$5="نعم",1+$B$6,1)))</f>
        <v/>
      </c>
      <c r="L342" s="18" t="str">
        <f>IF(OR(I342="",J342="",N(I342)&lt;=0),"",1-J342/I342)</f>
        <v/>
      </c>
      <c r="M342" s="14"/>
      <c r="N342" s="19" t="str">
        <f>IF(AND(A342="",C342=""),"",IF(A342="","رقم المنتج ناقص",IF(AND($B$9="سلة",ISERROR(VALUE(A342))),"رقم المنتج: أرقام إنجليزية بس",IF(COUNTIF($A$11:$A$1010,A342)&gt;1,"رقم المنتج مكرر",IF(C342="","السعر الحالي ناقص",IF(H342="","حط نسبة خصم أو سعر عرض",IF(H342&lt;=0,"سعر العرض لازم يكون أكبر من صفر",IF(H342&gt;=C342,"سعر العرض = السعر أو أعلى",IF(AND(J342&lt;&gt;"",N(J342)&lt;0,M342&lt;&gt;"نعم"),"تحت التكلفة",IF($B$4="","حط نهاية العرض فوق",IF(AND($B$2&lt;&gt;"",$B$4&lt;$B$2),"النهاية قبل البداية",IF($B$4&lt;TODAY(),"تاريخ النهاية راح",IF(D342="","تمام، بس بدون تكلفة (ما نقدر نحسب ربحك)",IF(N(J342)&lt;0,"تحت التكلفة، وانت قاصد",IF(K342&lt;$B$7,"تمام، بس هامشك أقل من حدّك","جاهز")))))))))))))))</f>
        <v/>
      </c>
      <c r="O342" s="19" t="b">
        <f>AND(N342&lt;&gt;"",ISNA(MATCH(N342,{"رقم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3">
      <c r="A343" s="13"/>
      <c r="B343" s="14"/>
      <c r="C343" s="15"/>
      <c r="D343" s="15"/>
      <c r="E343" s="15"/>
      <c r="F343" s="16"/>
      <c r="G343" s="15"/>
      <c r="H343" s="17" t="str">
        <f>IF(OR(C343="",AND(F343="",G343="")),"",IF(G343&lt;&gt;"",ROUND(G343,2),IF($B$8="ريال كامل",ROUNDDOWN(C343*(1-IF(F343&gt;1,F343/100,F343)),0),IF($B$8="ينتهي بـ ٩",ROUND((C343*(1-IF(F343&gt;1,F343/100,F343))+1)/10,0)*10-1,ROUND(C343*(1-IF(F343&gt;1,F343/100,F343)),2)))))</f>
        <v/>
      </c>
      <c r="I343" s="17" t="str">
        <f>IF(OR(C343="",D343=""),"",ROUND(C343/IF($B$5="نعم",1+$B$6,1)-D343-N(E343),2))</f>
        <v/>
      </c>
      <c r="J343" s="17" t="str">
        <f>IF(OR(H343="",D343=""),"",ROUND(H343/IF($B$5="نعم",1+$B$6,1)-D343-N(E343),2))</f>
        <v/>
      </c>
      <c r="K343" s="18" t="str">
        <f>IF(OR(J343="",N(H343)&lt;=0),"",J343/(H343/IF($B$5="نعم",1+$B$6,1)))</f>
        <v/>
      </c>
      <c r="L343" s="18" t="str">
        <f>IF(OR(I343="",J343="",N(I343)&lt;=0),"",1-J343/I343)</f>
        <v/>
      </c>
      <c r="M343" s="14"/>
      <c r="N343" s="19" t="str">
        <f>IF(AND(A343="",C343=""),"",IF(A343="","رقم المنتج ناقص",IF(AND($B$9="سلة",ISERROR(VALUE(A343))),"رقم المنتج: أرقام إنجليزية بس",IF(COUNTIF($A$11:$A$1010,A343)&gt;1,"رقم المنتج مكرر",IF(C343="","السعر الحالي ناقص",IF(H343="","حط نسبة خصم أو سعر عرض",IF(H343&lt;=0,"سعر العرض لازم يكون أكبر من صفر",IF(H343&gt;=C343,"سعر العرض = السعر أو أعلى",IF(AND(J343&lt;&gt;"",N(J343)&lt;0,M343&lt;&gt;"نعم"),"تحت التكلفة",IF($B$4="","حط نهاية العرض فوق",IF(AND($B$2&lt;&gt;"",$B$4&lt;$B$2),"النهاية قبل البداية",IF($B$4&lt;TODAY(),"تاريخ النهاية راح",IF(D343="","تمام، بس بدون تكلفة (ما نقدر نحسب ربحك)",IF(N(J343)&lt;0,"تحت التكلفة، وانت قاصد",IF(K343&lt;$B$7,"تمام، بس هامشك أقل من حدّك","جاهز")))))))))))))))</f>
        <v/>
      </c>
      <c r="O343" s="19" t="b">
        <f>AND(N343&lt;&gt;"",ISNA(MATCH(N343,{"رقم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4">
      <c r="A344" s="13"/>
      <c r="B344" s="14"/>
      <c r="C344" s="15"/>
      <c r="D344" s="15"/>
      <c r="E344" s="15"/>
      <c r="F344" s="16"/>
      <c r="G344" s="15"/>
      <c r="H344" s="17" t="str">
        <f>IF(OR(C344="",AND(F344="",G344="")),"",IF(G344&lt;&gt;"",ROUND(G344,2),IF($B$8="ريال كامل",ROUNDDOWN(C344*(1-IF(F344&gt;1,F344/100,F344)),0),IF($B$8="ينتهي بـ ٩",ROUND((C344*(1-IF(F344&gt;1,F344/100,F344))+1)/10,0)*10-1,ROUND(C344*(1-IF(F344&gt;1,F344/100,F344)),2)))))</f>
        <v/>
      </c>
      <c r="I344" s="17" t="str">
        <f>IF(OR(C344="",D344=""),"",ROUND(C344/IF($B$5="نعم",1+$B$6,1)-D344-N(E344),2))</f>
        <v/>
      </c>
      <c r="J344" s="17" t="str">
        <f>IF(OR(H344="",D344=""),"",ROUND(H344/IF($B$5="نعم",1+$B$6,1)-D344-N(E344),2))</f>
        <v/>
      </c>
      <c r="K344" s="18" t="str">
        <f>IF(OR(J344="",N(H344)&lt;=0),"",J344/(H344/IF($B$5="نعم",1+$B$6,1)))</f>
        <v/>
      </c>
      <c r="L344" s="18" t="str">
        <f>IF(OR(I344="",J344="",N(I344)&lt;=0),"",1-J344/I344)</f>
        <v/>
      </c>
      <c r="M344" s="14"/>
      <c r="N344" s="19" t="str">
        <f>IF(AND(A344="",C344=""),"",IF(A344="","رقم المنتج ناقص",IF(AND($B$9="سلة",ISERROR(VALUE(A344))),"رقم المنتج: أرقام إنجليزية بس",IF(COUNTIF($A$11:$A$1010,A344)&gt;1,"رقم المنتج مكرر",IF(C344="","السعر الحالي ناقص",IF(H344="","حط نسبة خصم أو سعر عرض",IF(H344&lt;=0,"سعر العرض لازم يكون أكبر من صفر",IF(H344&gt;=C344,"سعر العرض = السعر أو أعلى",IF(AND(J344&lt;&gt;"",N(J344)&lt;0,M344&lt;&gt;"نعم"),"تحت التكلفة",IF($B$4="","حط نهاية العرض فوق",IF(AND($B$2&lt;&gt;"",$B$4&lt;$B$2),"النهاية قبل البداية",IF($B$4&lt;TODAY(),"تاريخ النهاية راح",IF(D344="","تمام، بس بدون تكلفة (ما نقدر نحسب ربحك)",IF(N(J344)&lt;0,"تحت التكلفة، وانت قاصد",IF(K344&lt;$B$7,"تمام، بس هامشك أقل من حدّك","جاهز")))))))))))))))</f>
        <v/>
      </c>
      <c r="O344" s="19" t="b">
        <f>AND(N344&lt;&gt;"",ISNA(MATCH(N344,{"رقم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5">
      <c r="A345" s="13"/>
      <c r="B345" s="14"/>
      <c r="C345" s="15"/>
      <c r="D345" s="15"/>
      <c r="E345" s="15"/>
      <c r="F345" s="16"/>
      <c r="G345" s="15"/>
      <c r="H345" s="17" t="str">
        <f>IF(OR(C345="",AND(F345="",G345="")),"",IF(G345&lt;&gt;"",ROUND(G345,2),IF($B$8="ريال كامل",ROUNDDOWN(C345*(1-IF(F345&gt;1,F345/100,F345)),0),IF($B$8="ينتهي بـ ٩",ROUND((C345*(1-IF(F345&gt;1,F345/100,F345))+1)/10,0)*10-1,ROUND(C345*(1-IF(F345&gt;1,F345/100,F345)),2)))))</f>
        <v/>
      </c>
      <c r="I345" s="17" t="str">
        <f>IF(OR(C345="",D345=""),"",ROUND(C345/IF($B$5="نعم",1+$B$6,1)-D345-N(E345),2))</f>
        <v/>
      </c>
      <c r="J345" s="17" t="str">
        <f>IF(OR(H345="",D345=""),"",ROUND(H345/IF($B$5="نعم",1+$B$6,1)-D345-N(E345),2))</f>
        <v/>
      </c>
      <c r="K345" s="18" t="str">
        <f>IF(OR(J345="",N(H345)&lt;=0),"",J345/(H345/IF($B$5="نعم",1+$B$6,1)))</f>
        <v/>
      </c>
      <c r="L345" s="18" t="str">
        <f>IF(OR(I345="",J345="",N(I345)&lt;=0),"",1-J345/I345)</f>
        <v/>
      </c>
      <c r="M345" s="14"/>
      <c r="N345" s="19" t="str">
        <f>IF(AND(A345="",C345=""),"",IF(A345="","رقم المنتج ناقص",IF(AND($B$9="سلة",ISERROR(VALUE(A345))),"رقم المنتج: أرقام إنجليزية بس",IF(COUNTIF($A$11:$A$1010,A345)&gt;1,"رقم المنتج مكرر",IF(C345="","السعر الحالي ناقص",IF(H345="","حط نسبة خصم أو سعر عرض",IF(H345&lt;=0,"سعر العرض لازم يكون أكبر من صفر",IF(H345&gt;=C345,"سعر العرض = السعر أو أعلى",IF(AND(J345&lt;&gt;"",N(J345)&lt;0,M345&lt;&gt;"نعم"),"تحت التكلفة",IF($B$4="","حط نهاية العرض فوق",IF(AND($B$2&lt;&gt;"",$B$4&lt;$B$2),"النهاية قبل البداية",IF($B$4&lt;TODAY(),"تاريخ النهاية راح",IF(D345="","تمام، بس بدون تكلفة (ما نقدر نحسب ربحك)",IF(N(J345)&lt;0,"تحت التكلفة، وانت قاصد",IF(K345&lt;$B$7,"تمام، بس هامشك أقل من حدّك","جاهز")))))))))))))))</f>
        <v/>
      </c>
      <c r="O345" s="19" t="b">
        <f>AND(N345&lt;&gt;"",ISNA(MATCH(N345,{"رقم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6">
      <c r="A346" s="13"/>
      <c r="B346" s="14"/>
      <c r="C346" s="15"/>
      <c r="D346" s="15"/>
      <c r="E346" s="15"/>
      <c r="F346" s="16"/>
      <c r="G346" s="15"/>
      <c r="H346" s="17" t="str">
        <f>IF(OR(C346="",AND(F346="",G346="")),"",IF(G346&lt;&gt;"",ROUND(G346,2),IF($B$8="ريال كامل",ROUNDDOWN(C346*(1-IF(F346&gt;1,F346/100,F346)),0),IF($B$8="ينتهي بـ ٩",ROUND((C346*(1-IF(F346&gt;1,F346/100,F346))+1)/10,0)*10-1,ROUND(C346*(1-IF(F346&gt;1,F346/100,F346)),2)))))</f>
        <v/>
      </c>
      <c r="I346" s="17" t="str">
        <f>IF(OR(C346="",D346=""),"",ROUND(C346/IF($B$5="نعم",1+$B$6,1)-D346-N(E346),2))</f>
        <v/>
      </c>
      <c r="J346" s="17" t="str">
        <f>IF(OR(H346="",D346=""),"",ROUND(H346/IF($B$5="نعم",1+$B$6,1)-D346-N(E346),2))</f>
        <v/>
      </c>
      <c r="K346" s="18" t="str">
        <f>IF(OR(J346="",N(H346)&lt;=0),"",J346/(H346/IF($B$5="نعم",1+$B$6,1)))</f>
        <v/>
      </c>
      <c r="L346" s="18" t="str">
        <f>IF(OR(I346="",J346="",N(I346)&lt;=0),"",1-J346/I346)</f>
        <v/>
      </c>
      <c r="M346" s="14"/>
      <c r="N346" s="19" t="str">
        <f>IF(AND(A346="",C346=""),"",IF(A346="","رقم المنتج ناقص",IF(AND($B$9="سلة",ISERROR(VALUE(A346))),"رقم المنتج: أرقام إنجليزية بس",IF(COUNTIF($A$11:$A$1010,A346)&gt;1,"رقم المنتج مكرر",IF(C346="","السعر الحالي ناقص",IF(H346="","حط نسبة خصم أو سعر عرض",IF(H346&lt;=0,"سعر العرض لازم يكون أكبر من صفر",IF(H346&gt;=C346,"سعر العرض = السعر أو أعلى",IF(AND(J346&lt;&gt;"",N(J346)&lt;0,M346&lt;&gt;"نعم"),"تحت التكلفة",IF($B$4="","حط نهاية العرض فوق",IF(AND($B$2&lt;&gt;"",$B$4&lt;$B$2),"النهاية قبل البداية",IF($B$4&lt;TODAY(),"تاريخ النهاية راح",IF(D346="","تمام، بس بدون تكلفة (ما نقدر نحسب ربحك)",IF(N(J346)&lt;0,"تحت التكلفة، وانت قاصد",IF(K346&lt;$B$7,"تمام، بس هامشك أقل من حدّك","جاهز")))))))))))))))</f>
        <v/>
      </c>
      <c r="O346" s="19" t="b">
        <f>AND(N346&lt;&gt;"",ISNA(MATCH(N346,{"رقم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7">
      <c r="A347" s="13"/>
      <c r="B347" s="14"/>
      <c r="C347" s="15"/>
      <c r="D347" s="15"/>
      <c r="E347" s="15"/>
      <c r="F347" s="16"/>
      <c r="G347" s="15"/>
      <c r="H347" s="17" t="str">
        <f>IF(OR(C347="",AND(F347="",G347="")),"",IF(G347&lt;&gt;"",ROUND(G347,2),IF($B$8="ريال كامل",ROUNDDOWN(C347*(1-IF(F347&gt;1,F347/100,F347)),0),IF($B$8="ينتهي بـ ٩",ROUND((C347*(1-IF(F347&gt;1,F347/100,F347))+1)/10,0)*10-1,ROUND(C347*(1-IF(F347&gt;1,F347/100,F347)),2)))))</f>
        <v/>
      </c>
      <c r="I347" s="17" t="str">
        <f>IF(OR(C347="",D347=""),"",ROUND(C347/IF($B$5="نعم",1+$B$6,1)-D347-N(E347),2))</f>
        <v/>
      </c>
      <c r="J347" s="17" t="str">
        <f>IF(OR(H347="",D347=""),"",ROUND(H347/IF($B$5="نعم",1+$B$6,1)-D347-N(E347),2))</f>
        <v/>
      </c>
      <c r="K347" s="18" t="str">
        <f>IF(OR(J347="",N(H347)&lt;=0),"",J347/(H347/IF($B$5="نعم",1+$B$6,1)))</f>
        <v/>
      </c>
      <c r="L347" s="18" t="str">
        <f>IF(OR(I347="",J347="",N(I347)&lt;=0),"",1-J347/I347)</f>
        <v/>
      </c>
      <c r="M347" s="14"/>
      <c r="N347" s="19" t="str">
        <f>IF(AND(A347="",C347=""),"",IF(A347="","رقم المنتج ناقص",IF(AND($B$9="سلة",ISERROR(VALUE(A347))),"رقم المنتج: أرقام إنجليزية بس",IF(COUNTIF($A$11:$A$1010,A347)&gt;1,"رقم المنتج مكرر",IF(C347="","السعر الحالي ناقص",IF(H347="","حط نسبة خصم أو سعر عرض",IF(H347&lt;=0,"سعر العرض لازم يكون أكبر من صفر",IF(H347&gt;=C347,"سعر العرض = السعر أو أعلى",IF(AND(J347&lt;&gt;"",N(J347)&lt;0,M347&lt;&gt;"نعم"),"تحت التكلفة",IF($B$4="","حط نهاية العرض فوق",IF(AND($B$2&lt;&gt;"",$B$4&lt;$B$2),"النهاية قبل البداية",IF($B$4&lt;TODAY(),"تاريخ النهاية راح",IF(D347="","تمام، بس بدون تكلفة (ما نقدر نحسب ربحك)",IF(N(J347)&lt;0,"تحت التكلفة، وانت قاصد",IF(K347&lt;$B$7,"تمام، بس هامشك أقل من حدّك","جاهز")))))))))))))))</f>
        <v/>
      </c>
      <c r="O347" s="19" t="b">
        <f>AND(N347&lt;&gt;"",ISNA(MATCH(N347,{"رقم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8">
      <c r="A348" s="13"/>
      <c r="B348" s="14"/>
      <c r="C348" s="15"/>
      <c r="D348" s="15"/>
      <c r="E348" s="15"/>
      <c r="F348" s="16"/>
      <c r="G348" s="15"/>
      <c r="H348" s="17" t="str">
        <f>IF(OR(C348="",AND(F348="",G348="")),"",IF(G348&lt;&gt;"",ROUND(G348,2),IF($B$8="ريال كامل",ROUNDDOWN(C348*(1-IF(F348&gt;1,F348/100,F348)),0),IF($B$8="ينتهي بـ ٩",ROUND((C348*(1-IF(F348&gt;1,F348/100,F348))+1)/10,0)*10-1,ROUND(C348*(1-IF(F348&gt;1,F348/100,F348)),2)))))</f>
        <v/>
      </c>
      <c r="I348" s="17" t="str">
        <f>IF(OR(C348="",D348=""),"",ROUND(C348/IF($B$5="نعم",1+$B$6,1)-D348-N(E348),2))</f>
        <v/>
      </c>
      <c r="J348" s="17" t="str">
        <f>IF(OR(H348="",D348=""),"",ROUND(H348/IF($B$5="نعم",1+$B$6,1)-D348-N(E348),2))</f>
        <v/>
      </c>
      <c r="K348" s="18" t="str">
        <f>IF(OR(J348="",N(H348)&lt;=0),"",J348/(H348/IF($B$5="نعم",1+$B$6,1)))</f>
        <v/>
      </c>
      <c r="L348" s="18" t="str">
        <f>IF(OR(I348="",J348="",N(I348)&lt;=0),"",1-J348/I348)</f>
        <v/>
      </c>
      <c r="M348" s="14"/>
      <c r="N348" s="19" t="str">
        <f>IF(AND(A348="",C348=""),"",IF(A348="","رقم المنتج ناقص",IF(AND($B$9="سلة",ISERROR(VALUE(A348))),"رقم المنتج: أرقام إنجليزية بس",IF(COUNTIF($A$11:$A$1010,A348)&gt;1,"رقم المنتج مكرر",IF(C348="","السعر الحالي ناقص",IF(H348="","حط نسبة خصم أو سعر عرض",IF(H348&lt;=0,"سعر العرض لازم يكون أكبر من صفر",IF(H348&gt;=C348,"سعر العرض = السعر أو أعلى",IF(AND(J348&lt;&gt;"",N(J348)&lt;0,M348&lt;&gt;"نعم"),"تحت التكلفة",IF($B$4="","حط نهاية العرض فوق",IF(AND($B$2&lt;&gt;"",$B$4&lt;$B$2),"النهاية قبل البداية",IF($B$4&lt;TODAY(),"تاريخ النهاية راح",IF(D348="","تمام، بس بدون تكلفة (ما نقدر نحسب ربحك)",IF(N(J348)&lt;0,"تحت التكلفة، وانت قاصد",IF(K348&lt;$B$7,"تمام، بس هامشك أقل من حدّك","جاهز")))))))))))))))</f>
        <v/>
      </c>
      <c r="O348" s="19" t="b">
        <f>AND(N348&lt;&gt;"",ISNA(MATCH(N348,{"رقم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49">
      <c r="A349" s="13"/>
      <c r="B349" s="14"/>
      <c r="C349" s="15"/>
      <c r="D349" s="15"/>
      <c r="E349" s="15"/>
      <c r="F349" s="16"/>
      <c r="G349" s="15"/>
      <c r="H349" s="17" t="str">
        <f>IF(OR(C349="",AND(F349="",G349="")),"",IF(G349&lt;&gt;"",ROUND(G349,2),IF($B$8="ريال كامل",ROUNDDOWN(C349*(1-IF(F349&gt;1,F349/100,F349)),0),IF($B$8="ينتهي بـ ٩",ROUND((C349*(1-IF(F349&gt;1,F349/100,F349))+1)/10,0)*10-1,ROUND(C349*(1-IF(F349&gt;1,F349/100,F349)),2)))))</f>
        <v/>
      </c>
      <c r="I349" s="17" t="str">
        <f>IF(OR(C349="",D349=""),"",ROUND(C349/IF($B$5="نعم",1+$B$6,1)-D349-N(E349),2))</f>
        <v/>
      </c>
      <c r="J349" s="17" t="str">
        <f>IF(OR(H349="",D349=""),"",ROUND(H349/IF($B$5="نعم",1+$B$6,1)-D349-N(E349),2))</f>
        <v/>
      </c>
      <c r="K349" s="18" t="str">
        <f>IF(OR(J349="",N(H349)&lt;=0),"",J349/(H349/IF($B$5="نعم",1+$B$6,1)))</f>
        <v/>
      </c>
      <c r="L349" s="18" t="str">
        <f>IF(OR(I349="",J349="",N(I349)&lt;=0),"",1-J349/I349)</f>
        <v/>
      </c>
      <c r="M349" s="14"/>
      <c r="N349" s="19" t="str">
        <f>IF(AND(A349="",C349=""),"",IF(A349="","رقم المنتج ناقص",IF(AND($B$9="سلة",ISERROR(VALUE(A349))),"رقم المنتج: أرقام إنجليزية بس",IF(COUNTIF($A$11:$A$1010,A349)&gt;1,"رقم المنتج مكرر",IF(C349="","السعر الحالي ناقص",IF(H349="","حط نسبة خصم أو سعر عرض",IF(H349&lt;=0,"سعر العرض لازم يكون أكبر من صفر",IF(H349&gt;=C349,"سعر العرض = السعر أو أعلى",IF(AND(J349&lt;&gt;"",N(J349)&lt;0,M349&lt;&gt;"نعم"),"تحت التكلفة",IF($B$4="","حط نهاية العرض فوق",IF(AND($B$2&lt;&gt;"",$B$4&lt;$B$2),"النهاية قبل البداية",IF($B$4&lt;TODAY(),"تاريخ النهاية راح",IF(D349="","تمام، بس بدون تكلفة (ما نقدر نحسب ربحك)",IF(N(J349)&lt;0,"تحت التكلفة، وانت قاصد",IF(K349&lt;$B$7,"تمام، بس هامشك أقل من حدّك","جاهز")))))))))))))))</f>
        <v/>
      </c>
      <c r="O349" s="19" t="b">
        <f>AND(N349&lt;&gt;"",ISNA(MATCH(N349,{"رقم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0">
      <c r="A350" s="13"/>
      <c r="B350" s="14"/>
      <c r="C350" s="15"/>
      <c r="D350" s="15"/>
      <c r="E350" s="15"/>
      <c r="F350" s="16"/>
      <c r="G350" s="15"/>
      <c r="H350" s="17" t="str">
        <f>IF(OR(C350="",AND(F350="",G350="")),"",IF(G350&lt;&gt;"",ROUND(G350,2),IF($B$8="ريال كامل",ROUNDDOWN(C350*(1-IF(F350&gt;1,F350/100,F350)),0),IF($B$8="ينتهي بـ ٩",ROUND((C350*(1-IF(F350&gt;1,F350/100,F350))+1)/10,0)*10-1,ROUND(C350*(1-IF(F350&gt;1,F350/100,F350)),2)))))</f>
        <v/>
      </c>
      <c r="I350" s="17" t="str">
        <f>IF(OR(C350="",D350=""),"",ROUND(C350/IF($B$5="نعم",1+$B$6,1)-D350-N(E350),2))</f>
        <v/>
      </c>
      <c r="J350" s="17" t="str">
        <f>IF(OR(H350="",D350=""),"",ROUND(H350/IF($B$5="نعم",1+$B$6,1)-D350-N(E350),2))</f>
        <v/>
      </c>
      <c r="K350" s="18" t="str">
        <f>IF(OR(J350="",N(H350)&lt;=0),"",J350/(H350/IF($B$5="نعم",1+$B$6,1)))</f>
        <v/>
      </c>
      <c r="L350" s="18" t="str">
        <f>IF(OR(I350="",J350="",N(I350)&lt;=0),"",1-J350/I350)</f>
        <v/>
      </c>
      <c r="M350" s="14"/>
      <c r="N350" s="19" t="str">
        <f>IF(AND(A350="",C350=""),"",IF(A350="","رقم المنتج ناقص",IF(AND($B$9="سلة",ISERROR(VALUE(A350))),"رقم المنتج: أرقام إنجليزية بس",IF(COUNTIF($A$11:$A$1010,A350)&gt;1,"رقم المنتج مكرر",IF(C350="","السعر الحالي ناقص",IF(H350="","حط نسبة خصم أو سعر عرض",IF(H350&lt;=0,"سعر العرض لازم يكون أكبر من صفر",IF(H350&gt;=C350,"سعر العرض = السعر أو أعلى",IF(AND(J350&lt;&gt;"",N(J350)&lt;0,M350&lt;&gt;"نعم"),"تحت التكلفة",IF($B$4="","حط نهاية العرض فوق",IF(AND($B$2&lt;&gt;"",$B$4&lt;$B$2),"النهاية قبل البداية",IF($B$4&lt;TODAY(),"تاريخ النهاية راح",IF(D350="","تمام، بس بدون تكلفة (ما نقدر نحسب ربحك)",IF(N(J350)&lt;0,"تحت التكلفة، وانت قاصد",IF(K350&lt;$B$7,"تمام، بس هامشك أقل من حدّك","جاهز")))))))))))))))</f>
        <v/>
      </c>
      <c r="O350" s="19" t="b">
        <f>AND(N350&lt;&gt;"",ISNA(MATCH(N350,{"رقم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1">
      <c r="A351" s="13"/>
      <c r="B351" s="14"/>
      <c r="C351" s="15"/>
      <c r="D351" s="15"/>
      <c r="E351" s="15"/>
      <c r="F351" s="16"/>
      <c r="G351" s="15"/>
      <c r="H351" s="17" t="str">
        <f>IF(OR(C351="",AND(F351="",G351="")),"",IF(G351&lt;&gt;"",ROUND(G351,2),IF($B$8="ريال كامل",ROUNDDOWN(C351*(1-IF(F351&gt;1,F351/100,F351)),0),IF($B$8="ينتهي بـ ٩",ROUND((C351*(1-IF(F351&gt;1,F351/100,F351))+1)/10,0)*10-1,ROUND(C351*(1-IF(F351&gt;1,F351/100,F351)),2)))))</f>
        <v/>
      </c>
      <c r="I351" s="17" t="str">
        <f>IF(OR(C351="",D351=""),"",ROUND(C351/IF($B$5="نعم",1+$B$6,1)-D351-N(E351),2))</f>
        <v/>
      </c>
      <c r="J351" s="17" t="str">
        <f>IF(OR(H351="",D351=""),"",ROUND(H351/IF($B$5="نعم",1+$B$6,1)-D351-N(E351),2))</f>
        <v/>
      </c>
      <c r="K351" s="18" t="str">
        <f>IF(OR(J351="",N(H351)&lt;=0),"",J351/(H351/IF($B$5="نعم",1+$B$6,1)))</f>
        <v/>
      </c>
      <c r="L351" s="18" t="str">
        <f>IF(OR(I351="",J351="",N(I351)&lt;=0),"",1-J351/I351)</f>
        <v/>
      </c>
      <c r="M351" s="14"/>
      <c r="N351" s="19" t="str">
        <f>IF(AND(A351="",C351=""),"",IF(A351="","رقم المنتج ناقص",IF(AND($B$9="سلة",ISERROR(VALUE(A351))),"رقم المنتج: أرقام إنجليزية بس",IF(COUNTIF($A$11:$A$1010,A351)&gt;1,"رقم المنتج مكرر",IF(C351="","السعر الحالي ناقص",IF(H351="","حط نسبة خصم أو سعر عرض",IF(H351&lt;=0,"سعر العرض لازم يكون أكبر من صفر",IF(H351&gt;=C351,"سعر العرض = السعر أو أعلى",IF(AND(J351&lt;&gt;"",N(J351)&lt;0,M351&lt;&gt;"نعم"),"تحت التكلفة",IF($B$4="","حط نهاية العرض فوق",IF(AND($B$2&lt;&gt;"",$B$4&lt;$B$2),"النهاية قبل البداية",IF($B$4&lt;TODAY(),"تاريخ النهاية راح",IF(D351="","تمام، بس بدون تكلفة (ما نقدر نحسب ربحك)",IF(N(J351)&lt;0,"تحت التكلفة، وانت قاصد",IF(K351&lt;$B$7,"تمام، بس هامشك أقل من حدّك","جاهز")))))))))))))))</f>
        <v/>
      </c>
      <c r="O351" s="19" t="b">
        <f>AND(N351&lt;&gt;"",ISNA(MATCH(N351,{"رقم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2">
      <c r="A352" s="13"/>
      <c r="B352" s="14"/>
      <c r="C352" s="15"/>
      <c r="D352" s="15"/>
      <c r="E352" s="15"/>
      <c r="F352" s="16"/>
      <c r="G352" s="15"/>
      <c r="H352" s="17" t="str">
        <f>IF(OR(C352="",AND(F352="",G352="")),"",IF(G352&lt;&gt;"",ROUND(G352,2),IF($B$8="ريال كامل",ROUNDDOWN(C352*(1-IF(F352&gt;1,F352/100,F352)),0),IF($B$8="ينتهي بـ ٩",ROUND((C352*(1-IF(F352&gt;1,F352/100,F352))+1)/10,0)*10-1,ROUND(C352*(1-IF(F352&gt;1,F352/100,F352)),2)))))</f>
        <v/>
      </c>
      <c r="I352" s="17" t="str">
        <f>IF(OR(C352="",D352=""),"",ROUND(C352/IF($B$5="نعم",1+$B$6,1)-D352-N(E352),2))</f>
        <v/>
      </c>
      <c r="J352" s="17" t="str">
        <f>IF(OR(H352="",D352=""),"",ROUND(H352/IF($B$5="نعم",1+$B$6,1)-D352-N(E352),2))</f>
        <v/>
      </c>
      <c r="K352" s="18" t="str">
        <f>IF(OR(J352="",N(H352)&lt;=0),"",J352/(H352/IF($B$5="نعم",1+$B$6,1)))</f>
        <v/>
      </c>
      <c r="L352" s="18" t="str">
        <f>IF(OR(I352="",J352="",N(I352)&lt;=0),"",1-J352/I352)</f>
        <v/>
      </c>
      <c r="M352" s="14"/>
      <c r="N352" s="19" t="str">
        <f>IF(AND(A352="",C352=""),"",IF(A352="","رقم المنتج ناقص",IF(AND($B$9="سلة",ISERROR(VALUE(A352))),"رقم المنتج: أرقام إنجليزية بس",IF(COUNTIF($A$11:$A$1010,A352)&gt;1,"رقم المنتج مكرر",IF(C352="","السعر الحالي ناقص",IF(H352="","حط نسبة خصم أو سعر عرض",IF(H352&lt;=0,"سعر العرض لازم يكون أكبر من صفر",IF(H352&gt;=C352,"سعر العرض = السعر أو أعلى",IF(AND(J352&lt;&gt;"",N(J352)&lt;0,M352&lt;&gt;"نعم"),"تحت التكلفة",IF($B$4="","حط نهاية العرض فوق",IF(AND($B$2&lt;&gt;"",$B$4&lt;$B$2),"النهاية قبل البداية",IF($B$4&lt;TODAY(),"تاريخ النهاية راح",IF(D352="","تمام، بس بدون تكلفة (ما نقدر نحسب ربحك)",IF(N(J352)&lt;0,"تحت التكلفة، وانت قاصد",IF(K352&lt;$B$7,"تمام، بس هامشك أقل من حدّك","جاهز")))))))))))))))</f>
        <v/>
      </c>
      <c r="O352" s="19" t="b">
        <f>AND(N352&lt;&gt;"",ISNA(MATCH(N352,{"رقم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3">
      <c r="A353" s="13"/>
      <c r="B353" s="14"/>
      <c r="C353" s="15"/>
      <c r="D353" s="15"/>
      <c r="E353" s="15"/>
      <c r="F353" s="16"/>
      <c r="G353" s="15"/>
      <c r="H353" s="17" t="str">
        <f>IF(OR(C353="",AND(F353="",G353="")),"",IF(G353&lt;&gt;"",ROUND(G353,2),IF($B$8="ريال كامل",ROUNDDOWN(C353*(1-IF(F353&gt;1,F353/100,F353)),0),IF($B$8="ينتهي بـ ٩",ROUND((C353*(1-IF(F353&gt;1,F353/100,F353))+1)/10,0)*10-1,ROUND(C353*(1-IF(F353&gt;1,F353/100,F353)),2)))))</f>
        <v/>
      </c>
      <c r="I353" s="17" t="str">
        <f>IF(OR(C353="",D353=""),"",ROUND(C353/IF($B$5="نعم",1+$B$6,1)-D353-N(E353),2))</f>
        <v/>
      </c>
      <c r="J353" s="17" t="str">
        <f>IF(OR(H353="",D353=""),"",ROUND(H353/IF($B$5="نعم",1+$B$6,1)-D353-N(E353),2))</f>
        <v/>
      </c>
      <c r="K353" s="18" t="str">
        <f>IF(OR(J353="",N(H353)&lt;=0),"",J353/(H353/IF($B$5="نعم",1+$B$6,1)))</f>
        <v/>
      </c>
      <c r="L353" s="18" t="str">
        <f>IF(OR(I353="",J353="",N(I353)&lt;=0),"",1-J353/I353)</f>
        <v/>
      </c>
      <c r="M353" s="14"/>
      <c r="N353" s="19" t="str">
        <f>IF(AND(A353="",C353=""),"",IF(A353="","رقم المنتج ناقص",IF(AND($B$9="سلة",ISERROR(VALUE(A353))),"رقم المنتج: أرقام إنجليزية بس",IF(COUNTIF($A$11:$A$1010,A353)&gt;1,"رقم المنتج مكرر",IF(C353="","السعر الحالي ناقص",IF(H353="","حط نسبة خصم أو سعر عرض",IF(H353&lt;=0,"سعر العرض لازم يكون أكبر من صفر",IF(H353&gt;=C353,"سعر العرض = السعر أو أعلى",IF(AND(J353&lt;&gt;"",N(J353)&lt;0,M353&lt;&gt;"نعم"),"تحت التكلفة",IF($B$4="","حط نهاية العرض فوق",IF(AND($B$2&lt;&gt;"",$B$4&lt;$B$2),"النهاية قبل البداية",IF($B$4&lt;TODAY(),"تاريخ النهاية راح",IF(D353="","تمام، بس بدون تكلفة (ما نقدر نحسب ربحك)",IF(N(J353)&lt;0,"تحت التكلفة، وانت قاصد",IF(K353&lt;$B$7,"تمام، بس هامشك أقل من حدّك","جاهز")))))))))))))))</f>
        <v/>
      </c>
      <c r="O353" s="19" t="b">
        <f>AND(N353&lt;&gt;"",ISNA(MATCH(N353,{"رقم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4">
      <c r="A354" s="13"/>
      <c r="B354" s="14"/>
      <c r="C354" s="15"/>
      <c r="D354" s="15"/>
      <c r="E354" s="15"/>
      <c r="F354" s="16"/>
      <c r="G354" s="15"/>
      <c r="H354" s="17" t="str">
        <f>IF(OR(C354="",AND(F354="",G354="")),"",IF(G354&lt;&gt;"",ROUND(G354,2),IF($B$8="ريال كامل",ROUNDDOWN(C354*(1-IF(F354&gt;1,F354/100,F354)),0),IF($B$8="ينتهي بـ ٩",ROUND((C354*(1-IF(F354&gt;1,F354/100,F354))+1)/10,0)*10-1,ROUND(C354*(1-IF(F354&gt;1,F354/100,F354)),2)))))</f>
        <v/>
      </c>
      <c r="I354" s="17" t="str">
        <f>IF(OR(C354="",D354=""),"",ROUND(C354/IF($B$5="نعم",1+$B$6,1)-D354-N(E354),2))</f>
        <v/>
      </c>
      <c r="J354" s="17" t="str">
        <f>IF(OR(H354="",D354=""),"",ROUND(H354/IF($B$5="نعم",1+$B$6,1)-D354-N(E354),2))</f>
        <v/>
      </c>
      <c r="K354" s="18" t="str">
        <f>IF(OR(J354="",N(H354)&lt;=0),"",J354/(H354/IF($B$5="نعم",1+$B$6,1)))</f>
        <v/>
      </c>
      <c r="L354" s="18" t="str">
        <f>IF(OR(I354="",J354="",N(I354)&lt;=0),"",1-J354/I354)</f>
        <v/>
      </c>
      <c r="M354" s="14"/>
      <c r="N354" s="19" t="str">
        <f>IF(AND(A354="",C354=""),"",IF(A354="","رقم المنتج ناقص",IF(AND($B$9="سلة",ISERROR(VALUE(A354))),"رقم المنتج: أرقام إنجليزية بس",IF(COUNTIF($A$11:$A$1010,A354)&gt;1,"رقم المنتج مكرر",IF(C354="","السعر الحالي ناقص",IF(H354="","حط نسبة خصم أو سعر عرض",IF(H354&lt;=0,"سعر العرض لازم يكون أكبر من صفر",IF(H354&gt;=C354,"سعر العرض = السعر أو أعلى",IF(AND(J354&lt;&gt;"",N(J354)&lt;0,M354&lt;&gt;"نعم"),"تحت التكلفة",IF($B$4="","حط نهاية العرض فوق",IF(AND($B$2&lt;&gt;"",$B$4&lt;$B$2),"النهاية قبل البداية",IF($B$4&lt;TODAY(),"تاريخ النهاية راح",IF(D354="","تمام، بس بدون تكلفة (ما نقدر نحسب ربحك)",IF(N(J354)&lt;0,"تحت التكلفة، وانت قاصد",IF(K354&lt;$B$7,"تمام، بس هامشك أقل من حدّك","جاهز")))))))))))))))</f>
        <v/>
      </c>
      <c r="O354" s="19" t="b">
        <f>AND(N354&lt;&gt;"",ISNA(MATCH(N354,{"رقم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5">
      <c r="A355" s="13"/>
      <c r="B355" s="14"/>
      <c r="C355" s="15"/>
      <c r="D355" s="15"/>
      <c r="E355" s="15"/>
      <c r="F355" s="16"/>
      <c r="G355" s="15"/>
      <c r="H355" s="17" t="str">
        <f>IF(OR(C355="",AND(F355="",G355="")),"",IF(G355&lt;&gt;"",ROUND(G355,2),IF($B$8="ريال كامل",ROUNDDOWN(C355*(1-IF(F355&gt;1,F355/100,F355)),0),IF($B$8="ينتهي بـ ٩",ROUND((C355*(1-IF(F355&gt;1,F355/100,F355))+1)/10,0)*10-1,ROUND(C355*(1-IF(F355&gt;1,F355/100,F355)),2)))))</f>
        <v/>
      </c>
      <c r="I355" s="17" t="str">
        <f>IF(OR(C355="",D355=""),"",ROUND(C355/IF($B$5="نعم",1+$B$6,1)-D355-N(E355),2))</f>
        <v/>
      </c>
      <c r="J355" s="17" t="str">
        <f>IF(OR(H355="",D355=""),"",ROUND(H355/IF($B$5="نعم",1+$B$6,1)-D355-N(E355),2))</f>
        <v/>
      </c>
      <c r="K355" s="18" t="str">
        <f>IF(OR(J355="",N(H355)&lt;=0),"",J355/(H355/IF($B$5="نعم",1+$B$6,1)))</f>
        <v/>
      </c>
      <c r="L355" s="18" t="str">
        <f>IF(OR(I355="",J355="",N(I355)&lt;=0),"",1-J355/I355)</f>
        <v/>
      </c>
      <c r="M355" s="14"/>
      <c r="N355" s="19" t="str">
        <f>IF(AND(A355="",C355=""),"",IF(A355="","رقم المنتج ناقص",IF(AND($B$9="سلة",ISERROR(VALUE(A355))),"رقم المنتج: أرقام إنجليزية بس",IF(COUNTIF($A$11:$A$1010,A355)&gt;1,"رقم المنتج مكرر",IF(C355="","السعر الحالي ناقص",IF(H355="","حط نسبة خصم أو سعر عرض",IF(H355&lt;=0,"سعر العرض لازم يكون أكبر من صفر",IF(H355&gt;=C355,"سعر العرض = السعر أو أعلى",IF(AND(J355&lt;&gt;"",N(J355)&lt;0,M355&lt;&gt;"نعم"),"تحت التكلفة",IF($B$4="","حط نهاية العرض فوق",IF(AND($B$2&lt;&gt;"",$B$4&lt;$B$2),"النهاية قبل البداية",IF($B$4&lt;TODAY(),"تاريخ النهاية راح",IF(D355="","تمام، بس بدون تكلفة (ما نقدر نحسب ربحك)",IF(N(J355)&lt;0,"تحت التكلفة، وانت قاصد",IF(K355&lt;$B$7,"تمام، بس هامشك أقل من حدّك","جاهز")))))))))))))))</f>
        <v/>
      </c>
      <c r="O355" s="19" t="b">
        <f>AND(N355&lt;&gt;"",ISNA(MATCH(N355,{"رقم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6">
      <c r="A356" s="13"/>
      <c r="B356" s="14"/>
      <c r="C356" s="15"/>
      <c r="D356" s="15"/>
      <c r="E356" s="15"/>
      <c r="F356" s="16"/>
      <c r="G356" s="15"/>
      <c r="H356" s="17" t="str">
        <f>IF(OR(C356="",AND(F356="",G356="")),"",IF(G356&lt;&gt;"",ROUND(G356,2),IF($B$8="ريال كامل",ROUNDDOWN(C356*(1-IF(F356&gt;1,F356/100,F356)),0),IF($B$8="ينتهي بـ ٩",ROUND((C356*(1-IF(F356&gt;1,F356/100,F356))+1)/10,0)*10-1,ROUND(C356*(1-IF(F356&gt;1,F356/100,F356)),2)))))</f>
        <v/>
      </c>
      <c r="I356" s="17" t="str">
        <f>IF(OR(C356="",D356=""),"",ROUND(C356/IF($B$5="نعم",1+$B$6,1)-D356-N(E356),2))</f>
        <v/>
      </c>
      <c r="J356" s="17" t="str">
        <f>IF(OR(H356="",D356=""),"",ROUND(H356/IF($B$5="نعم",1+$B$6,1)-D356-N(E356),2))</f>
        <v/>
      </c>
      <c r="K356" s="18" t="str">
        <f>IF(OR(J356="",N(H356)&lt;=0),"",J356/(H356/IF($B$5="نعم",1+$B$6,1)))</f>
        <v/>
      </c>
      <c r="L356" s="18" t="str">
        <f>IF(OR(I356="",J356="",N(I356)&lt;=0),"",1-J356/I356)</f>
        <v/>
      </c>
      <c r="M356" s="14"/>
      <c r="N356" s="19" t="str">
        <f>IF(AND(A356="",C356=""),"",IF(A356="","رقم المنتج ناقص",IF(AND($B$9="سلة",ISERROR(VALUE(A356))),"رقم المنتج: أرقام إنجليزية بس",IF(COUNTIF($A$11:$A$1010,A356)&gt;1,"رقم المنتج مكرر",IF(C356="","السعر الحالي ناقص",IF(H356="","حط نسبة خصم أو سعر عرض",IF(H356&lt;=0,"سعر العرض لازم يكون أكبر من صفر",IF(H356&gt;=C356,"سعر العرض = السعر أو أعلى",IF(AND(J356&lt;&gt;"",N(J356)&lt;0,M356&lt;&gt;"نعم"),"تحت التكلفة",IF($B$4="","حط نهاية العرض فوق",IF(AND($B$2&lt;&gt;"",$B$4&lt;$B$2),"النهاية قبل البداية",IF($B$4&lt;TODAY(),"تاريخ النهاية راح",IF(D356="","تمام، بس بدون تكلفة (ما نقدر نحسب ربحك)",IF(N(J356)&lt;0,"تحت التكلفة، وانت قاصد",IF(K356&lt;$B$7,"تمام، بس هامشك أقل من حدّك","جاهز")))))))))))))))</f>
        <v/>
      </c>
      <c r="O356" s="19" t="b">
        <f>AND(N356&lt;&gt;"",ISNA(MATCH(N356,{"رقم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7">
      <c r="A357" s="13"/>
      <c r="B357" s="14"/>
      <c r="C357" s="15"/>
      <c r="D357" s="15"/>
      <c r="E357" s="15"/>
      <c r="F357" s="16"/>
      <c r="G357" s="15"/>
      <c r="H357" s="17" t="str">
        <f>IF(OR(C357="",AND(F357="",G357="")),"",IF(G357&lt;&gt;"",ROUND(G357,2),IF($B$8="ريال كامل",ROUNDDOWN(C357*(1-IF(F357&gt;1,F357/100,F357)),0),IF($B$8="ينتهي بـ ٩",ROUND((C357*(1-IF(F357&gt;1,F357/100,F357))+1)/10,0)*10-1,ROUND(C357*(1-IF(F357&gt;1,F357/100,F357)),2)))))</f>
        <v/>
      </c>
      <c r="I357" s="17" t="str">
        <f>IF(OR(C357="",D357=""),"",ROUND(C357/IF($B$5="نعم",1+$B$6,1)-D357-N(E357),2))</f>
        <v/>
      </c>
      <c r="J357" s="17" t="str">
        <f>IF(OR(H357="",D357=""),"",ROUND(H357/IF($B$5="نعم",1+$B$6,1)-D357-N(E357),2))</f>
        <v/>
      </c>
      <c r="K357" s="18" t="str">
        <f>IF(OR(J357="",N(H357)&lt;=0),"",J357/(H357/IF($B$5="نعم",1+$B$6,1)))</f>
        <v/>
      </c>
      <c r="L357" s="18" t="str">
        <f>IF(OR(I357="",J357="",N(I357)&lt;=0),"",1-J357/I357)</f>
        <v/>
      </c>
      <c r="M357" s="14"/>
      <c r="N357" s="19" t="str">
        <f>IF(AND(A357="",C357=""),"",IF(A357="","رقم المنتج ناقص",IF(AND($B$9="سلة",ISERROR(VALUE(A357))),"رقم المنتج: أرقام إنجليزية بس",IF(COUNTIF($A$11:$A$1010,A357)&gt;1,"رقم المنتج مكرر",IF(C357="","السعر الحالي ناقص",IF(H357="","حط نسبة خصم أو سعر عرض",IF(H357&lt;=0,"سعر العرض لازم يكون أكبر من صفر",IF(H357&gt;=C357,"سعر العرض = السعر أو أعلى",IF(AND(J357&lt;&gt;"",N(J357)&lt;0,M357&lt;&gt;"نعم"),"تحت التكلفة",IF($B$4="","حط نهاية العرض فوق",IF(AND($B$2&lt;&gt;"",$B$4&lt;$B$2),"النهاية قبل البداية",IF($B$4&lt;TODAY(),"تاريخ النهاية راح",IF(D357="","تمام، بس بدون تكلفة (ما نقدر نحسب ربحك)",IF(N(J357)&lt;0,"تحت التكلفة، وانت قاصد",IF(K357&lt;$B$7,"تمام، بس هامشك أقل من حدّك","جاهز")))))))))))))))</f>
        <v/>
      </c>
      <c r="O357" s="19" t="b">
        <f>AND(N357&lt;&gt;"",ISNA(MATCH(N357,{"رقم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8">
      <c r="A358" s="13"/>
      <c r="B358" s="14"/>
      <c r="C358" s="15"/>
      <c r="D358" s="15"/>
      <c r="E358" s="15"/>
      <c r="F358" s="16"/>
      <c r="G358" s="15"/>
      <c r="H358" s="17" t="str">
        <f>IF(OR(C358="",AND(F358="",G358="")),"",IF(G358&lt;&gt;"",ROUND(G358,2),IF($B$8="ريال كامل",ROUNDDOWN(C358*(1-IF(F358&gt;1,F358/100,F358)),0),IF($B$8="ينتهي بـ ٩",ROUND((C358*(1-IF(F358&gt;1,F358/100,F358))+1)/10,0)*10-1,ROUND(C358*(1-IF(F358&gt;1,F358/100,F358)),2)))))</f>
        <v/>
      </c>
      <c r="I358" s="17" t="str">
        <f>IF(OR(C358="",D358=""),"",ROUND(C358/IF($B$5="نعم",1+$B$6,1)-D358-N(E358),2))</f>
        <v/>
      </c>
      <c r="J358" s="17" t="str">
        <f>IF(OR(H358="",D358=""),"",ROUND(H358/IF($B$5="نعم",1+$B$6,1)-D358-N(E358),2))</f>
        <v/>
      </c>
      <c r="K358" s="18" t="str">
        <f>IF(OR(J358="",N(H358)&lt;=0),"",J358/(H358/IF($B$5="نعم",1+$B$6,1)))</f>
        <v/>
      </c>
      <c r="L358" s="18" t="str">
        <f>IF(OR(I358="",J358="",N(I358)&lt;=0),"",1-J358/I358)</f>
        <v/>
      </c>
      <c r="M358" s="14"/>
      <c r="N358" s="19" t="str">
        <f>IF(AND(A358="",C358=""),"",IF(A358="","رقم المنتج ناقص",IF(AND($B$9="سلة",ISERROR(VALUE(A358))),"رقم المنتج: أرقام إنجليزية بس",IF(COUNTIF($A$11:$A$1010,A358)&gt;1,"رقم المنتج مكرر",IF(C358="","السعر الحالي ناقص",IF(H358="","حط نسبة خصم أو سعر عرض",IF(H358&lt;=0,"سعر العرض لازم يكون أكبر من صفر",IF(H358&gt;=C358,"سعر العرض = السعر أو أعلى",IF(AND(J358&lt;&gt;"",N(J358)&lt;0,M358&lt;&gt;"نعم"),"تحت التكلفة",IF($B$4="","حط نهاية العرض فوق",IF(AND($B$2&lt;&gt;"",$B$4&lt;$B$2),"النهاية قبل البداية",IF($B$4&lt;TODAY(),"تاريخ النهاية راح",IF(D358="","تمام، بس بدون تكلفة (ما نقدر نحسب ربحك)",IF(N(J358)&lt;0,"تحت التكلفة، وانت قاصد",IF(K358&lt;$B$7,"تمام، بس هامشك أقل من حدّك","جاهز")))))))))))))))</f>
        <v/>
      </c>
      <c r="O358" s="19" t="b">
        <f>AND(N358&lt;&gt;"",ISNA(MATCH(N358,{"رقم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59">
      <c r="A359" s="13"/>
      <c r="B359" s="14"/>
      <c r="C359" s="15"/>
      <c r="D359" s="15"/>
      <c r="E359" s="15"/>
      <c r="F359" s="16"/>
      <c r="G359" s="15"/>
      <c r="H359" s="17" t="str">
        <f>IF(OR(C359="",AND(F359="",G359="")),"",IF(G359&lt;&gt;"",ROUND(G359,2),IF($B$8="ريال كامل",ROUNDDOWN(C359*(1-IF(F359&gt;1,F359/100,F359)),0),IF($B$8="ينتهي بـ ٩",ROUND((C359*(1-IF(F359&gt;1,F359/100,F359))+1)/10,0)*10-1,ROUND(C359*(1-IF(F359&gt;1,F359/100,F359)),2)))))</f>
        <v/>
      </c>
      <c r="I359" s="17" t="str">
        <f>IF(OR(C359="",D359=""),"",ROUND(C359/IF($B$5="نعم",1+$B$6,1)-D359-N(E359),2))</f>
        <v/>
      </c>
      <c r="J359" s="17" t="str">
        <f>IF(OR(H359="",D359=""),"",ROUND(H359/IF($B$5="نعم",1+$B$6,1)-D359-N(E359),2))</f>
        <v/>
      </c>
      <c r="K359" s="18" t="str">
        <f>IF(OR(J359="",N(H359)&lt;=0),"",J359/(H359/IF($B$5="نعم",1+$B$6,1)))</f>
        <v/>
      </c>
      <c r="L359" s="18" t="str">
        <f>IF(OR(I359="",J359="",N(I359)&lt;=0),"",1-J359/I359)</f>
        <v/>
      </c>
      <c r="M359" s="14"/>
      <c r="N359" s="19" t="str">
        <f>IF(AND(A359="",C359=""),"",IF(A359="","رقم المنتج ناقص",IF(AND($B$9="سلة",ISERROR(VALUE(A359))),"رقم المنتج: أرقام إنجليزية بس",IF(COUNTIF($A$11:$A$1010,A359)&gt;1,"رقم المنتج مكرر",IF(C359="","السعر الحالي ناقص",IF(H359="","حط نسبة خصم أو سعر عرض",IF(H359&lt;=0,"سعر العرض لازم يكون أكبر من صفر",IF(H359&gt;=C359,"سعر العرض = السعر أو أعلى",IF(AND(J359&lt;&gt;"",N(J359)&lt;0,M359&lt;&gt;"نعم"),"تحت التكلفة",IF($B$4="","حط نهاية العرض فوق",IF(AND($B$2&lt;&gt;"",$B$4&lt;$B$2),"النهاية قبل البداية",IF($B$4&lt;TODAY(),"تاريخ النهاية راح",IF(D359="","تمام، بس بدون تكلفة (ما نقدر نحسب ربحك)",IF(N(J359)&lt;0,"تحت التكلفة، وانت قاصد",IF(K359&lt;$B$7,"تمام، بس هامشك أقل من حدّك","جاهز")))))))))))))))</f>
        <v/>
      </c>
      <c r="O359" s="19" t="b">
        <f>AND(N359&lt;&gt;"",ISNA(MATCH(N359,{"رقم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0">
      <c r="A360" s="13"/>
      <c r="B360" s="14"/>
      <c r="C360" s="15"/>
      <c r="D360" s="15"/>
      <c r="E360" s="15"/>
      <c r="F360" s="16"/>
      <c r="G360" s="15"/>
      <c r="H360" s="17" t="str">
        <f>IF(OR(C360="",AND(F360="",G360="")),"",IF(G360&lt;&gt;"",ROUND(G360,2),IF($B$8="ريال كامل",ROUNDDOWN(C360*(1-IF(F360&gt;1,F360/100,F360)),0),IF($B$8="ينتهي بـ ٩",ROUND((C360*(1-IF(F360&gt;1,F360/100,F360))+1)/10,0)*10-1,ROUND(C360*(1-IF(F360&gt;1,F360/100,F360)),2)))))</f>
        <v/>
      </c>
      <c r="I360" s="17" t="str">
        <f>IF(OR(C360="",D360=""),"",ROUND(C360/IF($B$5="نعم",1+$B$6,1)-D360-N(E360),2))</f>
        <v/>
      </c>
      <c r="J360" s="17" t="str">
        <f>IF(OR(H360="",D360=""),"",ROUND(H360/IF($B$5="نعم",1+$B$6,1)-D360-N(E360),2))</f>
        <v/>
      </c>
      <c r="K360" s="18" t="str">
        <f>IF(OR(J360="",N(H360)&lt;=0),"",J360/(H360/IF($B$5="نعم",1+$B$6,1)))</f>
        <v/>
      </c>
      <c r="L360" s="18" t="str">
        <f>IF(OR(I360="",J360="",N(I360)&lt;=0),"",1-J360/I360)</f>
        <v/>
      </c>
      <c r="M360" s="14"/>
      <c r="N360" s="19" t="str">
        <f>IF(AND(A360="",C360=""),"",IF(A360="","رقم المنتج ناقص",IF(AND($B$9="سلة",ISERROR(VALUE(A360))),"رقم المنتج: أرقام إنجليزية بس",IF(COUNTIF($A$11:$A$1010,A360)&gt;1,"رقم المنتج مكرر",IF(C360="","السعر الحالي ناقص",IF(H360="","حط نسبة خصم أو سعر عرض",IF(H360&lt;=0,"سعر العرض لازم يكون أكبر من صفر",IF(H360&gt;=C360,"سعر العرض = السعر أو أعلى",IF(AND(J360&lt;&gt;"",N(J360)&lt;0,M360&lt;&gt;"نعم"),"تحت التكلفة",IF($B$4="","حط نهاية العرض فوق",IF(AND($B$2&lt;&gt;"",$B$4&lt;$B$2),"النهاية قبل البداية",IF($B$4&lt;TODAY(),"تاريخ النهاية راح",IF(D360="","تمام، بس بدون تكلفة (ما نقدر نحسب ربحك)",IF(N(J360)&lt;0,"تحت التكلفة، وانت قاصد",IF(K360&lt;$B$7,"تمام، بس هامشك أقل من حدّك","جاهز")))))))))))))))</f>
        <v/>
      </c>
      <c r="O360" s="19" t="b">
        <f>AND(N360&lt;&gt;"",ISNA(MATCH(N360,{"رقم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1">
      <c r="A361" s="13"/>
      <c r="B361" s="14"/>
      <c r="C361" s="15"/>
      <c r="D361" s="15"/>
      <c r="E361" s="15"/>
      <c r="F361" s="16"/>
      <c r="G361" s="15"/>
      <c r="H361" s="17" t="str">
        <f>IF(OR(C361="",AND(F361="",G361="")),"",IF(G361&lt;&gt;"",ROUND(G361,2),IF($B$8="ريال كامل",ROUNDDOWN(C361*(1-IF(F361&gt;1,F361/100,F361)),0),IF($B$8="ينتهي بـ ٩",ROUND((C361*(1-IF(F361&gt;1,F361/100,F361))+1)/10,0)*10-1,ROUND(C361*(1-IF(F361&gt;1,F361/100,F361)),2)))))</f>
        <v/>
      </c>
      <c r="I361" s="17" t="str">
        <f>IF(OR(C361="",D361=""),"",ROUND(C361/IF($B$5="نعم",1+$B$6,1)-D361-N(E361),2))</f>
        <v/>
      </c>
      <c r="J361" s="17" t="str">
        <f>IF(OR(H361="",D361=""),"",ROUND(H361/IF($B$5="نعم",1+$B$6,1)-D361-N(E361),2))</f>
        <v/>
      </c>
      <c r="K361" s="18" t="str">
        <f>IF(OR(J361="",N(H361)&lt;=0),"",J361/(H361/IF($B$5="نعم",1+$B$6,1)))</f>
        <v/>
      </c>
      <c r="L361" s="18" t="str">
        <f>IF(OR(I361="",J361="",N(I361)&lt;=0),"",1-J361/I361)</f>
        <v/>
      </c>
      <c r="M361" s="14"/>
      <c r="N361" s="19" t="str">
        <f>IF(AND(A361="",C361=""),"",IF(A361="","رقم المنتج ناقص",IF(AND($B$9="سلة",ISERROR(VALUE(A361))),"رقم المنتج: أرقام إنجليزية بس",IF(COUNTIF($A$11:$A$1010,A361)&gt;1,"رقم المنتج مكرر",IF(C361="","السعر الحالي ناقص",IF(H361="","حط نسبة خصم أو سعر عرض",IF(H361&lt;=0,"سعر العرض لازم يكون أكبر من صفر",IF(H361&gt;=C361,"سعر العرض = السعر أو أعلى",IF(AND(J361&lt;&gt;"",N(J361)&lt;0,M361&lt;&gt;"نعم"),"تحت التكلفة",IF($B$4="","حط نهاية العرض فوق",IF(AND($B$2&lt;&gt;"",$B$4&lt;$B$2),"النهاية قبل البداية",IF($B$4&lt;TODAY(),"تاريخ النهاية راح",IF(D361="","تمام، بس بدون تكلفة (ما نقدر نحسب ربحك)",IF(N(J361)&lt;0,"تحت التكلفة، وانت قاصد",IF(K361&lt;$B$7,"تمام، بس هامشك أقل من حدّك","جاهز")))))))))))))))</f>
        <v/>
      </c>
      <c r="O361" s="19" t="b">
        <f>AND(N361&lt;&gt;"",ISNA(MATCH(N361,{"رقم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2">
      <c r="A362" s="13"/>
      <c r="B362" s="14"/>
      <c r="C362" s="15"/>
      <c r="D362" s="15"/>
      <c r="E362" s="15"/>
      <c r="F362" s="16"/>
      <c r="G362" s="15"/>
      <c r="H362" s="17" t="str">
        <f>IF(OR(C362="",AND(F362="",G362="")),"",IF(G362&lt;&gt;"",ROUND(G362,2),IF($B$8="ريال كامل",ROUNDDOWN(C362*(1-IF(F362&gt;1,F362/100,F362)),0),IF($B$8="ينتهي بـ ٩",ROUND((C362*(1-IF(F362&gt;1,F362/100,F362))+1)/10,0)*10-1,ROUND(C362*(1-IF(F362&gt;1,F362/100,F362)),2)))))</f>
        <v/>
      </c>
      <c r="I362" s="17" t="str">
        <f>IF(OR(C362="",D362=""),"",ROUND(C362/IF($B$5="نعم",1+$B$6,1)-D362-N(E362),2))</f>
        <v/>
      </c>
      <c r="J362" s="17" t="str">
        <f>IF(OR(H362="",D362=""),"",ROUND(H362/IF($B$5="نعم",1+$B$6,1)-D362-N(E362),2))</f>
        <v/>
      </c>
      <c r="K362" s="18" t="str">
        <f>IF(OR(J362="",N(H362)&lt;=0),"",J362/(H362/IF($B$5="نعم",1+$B$6,1)))</f>
        <v/>
      </c>
      <c r="L362" s="18" t="str">
        <f>IF(OR(I362="",J362="",N(I362)&lt;=0),"",1-J362/I362)</f>
        <v/>
      </c>
      <c r="M362" s="14"/>
      <c r="N362" s="19" t="str">
        <f>IF(AND(A362="",C362=""),"",IF(A362="","رقم المنتج ناقص",IF(AND($B$9="سلة",ISERROR(VALUE(A362))),"رقم المنتج: أرقام إنجليزية بس",IF(COUNTIF($A$11:$A$1010,A362)&gt;1,"رقم المنتج مكرر",IF(C362="","السعر الحالي ناقص",IF(H362="","حط نسبة خصم أو سعر عرض",IF(H362&lt;=0,"سعر العرض لازم يكون أكبر من صفر",IF(H362&gt;=C362,"سعر العرض = السعر أو أعلى",IF(AND(J362&lt;&gt;"",N(J362)&lt;0,M362&lt;&gt;"نعم"),"تحت التكلفة",IF($B$4="","حط نهاية العرض فوق",IF(AND($B$2&lt;&gt;"",$B$4&lt;$B$2),"النهاية قبل البداية",IF($B$4&lt;TODAY(),"تاريخ النهاية راح",IF(D362="","تمام، بس بدون تكلفة (ما نقدر نحسب ربحك)",IF(N(J362)&lt;0,"تحت التكلفة، وانت قاصد",IF(K362&lt;$B$7,"تمام، بس هامشك أقل من حدّك","جاهز")))))))))))))))</f>
        <v/>
      </c>
      <c r="O362" s="19" t="b">
        <f>AND(N362&lt;&gt;"",ISNA(MATCH(N362,{"رقم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3">
      <c r="A363" s="13"/>
      <c r="B363" s="14"/>
      <c r="C363" s="15"/>
      <c r="D363" s="15"/>
      <c r="E363" s="15"/>
      <c r="F363" s="16"/>
      <c r="G363" s="15"/>
      <c r="H363" s="17" t="str">
        <f>IF(OR(C363="",AND(F363="",G363="")),"",IF(G363&lt;&gt;"",ROUND(G363,2),IF($B$8="ريال كامل",ROUNDDOWN(C363*(1-IF(F363&gt;1,F363/100,F363)),0),IF($B$8="ينتهي بـ ٩",ROUND((C363*(1-IF(F363&gt;1,F363/100,F363))+1)/10,0)*10-1,ROUND(C363*(1-IF(F363&gt;1,F363/100,F363)),2)))))</f>
        <v/>
      </c>
      <c r="I363" s="17" t="str">
        <f>IF(OR(C363="",D363=""),"",ROUND(C363/IF($B$5="نعم",1+$B$6,1)-D363-N(E363),2))</f>
        <v/>
      </c>
      <c r="J363" s="17" t="str">
        <f>IF(OR(H363="",D363=""),"",ROUND(H363/IF($B$5="نعم",1+$B$6,1)-D363-N(E363),2))</f>
        <v/>
      </c>
      <c r="K363" s="18" t="str">
        <f>IF(OR(J363="",N(H363)&lt;=0),"",J363/(H363/IF($B$5="نعم",1+$B$6,1)))</f>
        <v/>
      </c>
      <c r="L363" s="18" t="str">
        <f>IF(OR(I363="",J363="",N(I363)&lt;=0),"",1-J363/I363)</f>
        <v/>
      </c>
      <c r="M363" s="14"/>
      <c r="N363" s="19" t="str">
        <f>IF(AND(A363="",C363=""),"",IF(A363="","رقم المنتج ناقص",IF(AND($B$9="سلة",ISERROR(VALUE(A363))),"رقم المنتج: أرقام إنجليزية بس",IF(COUNTIF($A$11:$A$1010,A363)&gt;1,"رقم المنتج مكرر",IF(C363="","السعر الحالي ناقص",IF(H363="","حط نسبة خصم أو سعر عرض",IF(H363&lt;=0,"سعر العرض لازم يكون أكبر من صفر",IF(H363&gt;=C363,"سعر العرض = السعر أو أعلى",IF(AND(J363&lt;&gt;"",N(J363)&lt;0,M363&lt;&gt;"نعم"),"تحت التكلفة",IF($B$4="","حط نهاية العرض فوق",IF(AND($B$2&lt;&gt;"",$B$4&lt;$B$2),"النهاية قبل البداية",IF($B$4&lt;TODAY(),"تاريخ النهاية راح",IF(D363="","تمام، بس بدون تكلفة (ما نقدر نحسب ربحك)",IF(N(J363)&lt;0,"تحت التكلفة، وانت قاصد",IF(K363&lt;$B$7,"تمام، بس هامشك أقل من حدّك","جاهز")))))))))))))))</f>
        <v/>
      </c>
      <c r="O363" s="19" t="b">
        <f>AND(N363&lt;&gt;"",ISNA(MATCH(N363,{"رقم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4">
      <c r="A364" s="13"/>
      <c r="B364" s="14"/>
      <c r="C364" s="15"/>
      <c r="D364" s="15"/>
      <c r="E364" s="15"/>
      <c r="F364" s="16"/>
      <c r="G364" s="15"/>
      <c r="H364" s="17" t="str">
        <f>IF(OR(C364="",AND(F364="",G364="")),"",IF(G364&lt;&gt;"",ROUND(G364,2),IF($B$8="ريال كامل",ROUNDDOWN(C364*(1-IF(F364&gt;1,F364/100,F364)),0),IF($B$8="ينتهي بـ ٩",ROUND((C364*(1-IF(F364&gt;1,F364/100,F364))+1)/10,0)*10-1,ROUND(C364*(1-IF(F364&gt;1,F364/100,F364)),2)))))</f>
        <v/>
      </c>
      <c r="I364" s="17" t="str">
        <f>IF(OR(C364="",D364=""),"",ROUND(C364/IF($B$5="نعم",1+$B$6,1)-D364-N(E364),2))</f>
        <v/>
      </c>
      <c r="J364" s="17" t="str">
        <f>IF(OR(H364="",D364=""),"",ROUND(H364/IF($B$5="نعم",1+$B$6,1)-D364-N(E364),2))</f>
        <v/>
      </c>
      <c r="K364" s="18" t="str">
        <f>IF(OR(J364="",N(H364)&lt;=0),"",J364/(H364/IF($B$5="نعم",1+$B$6,1)))</f>
        <v/>
      </c>
      <c r="L364" s="18" t="str">
        <f>IF(OR(I364="",J364="",N(I364)&lt;=0),"",1-J364/I364)</f>
        <v/>
      </c>
      <c r="M364" s="14"/>
      <c r="N364" s="19" t="str">
        <f>IF(AND(A364="",C364=""),"",IF(A364="","رقم المنتج ناقص",IF(AND($B$9="سلة",ISERROR(VALUE(A364))),"رقم المنتج: أرقام إنجليزية بس",IF(COUNTIF($A$11:$A$1010,A364)&gt;1,"رقم المنتج مكرر",IF(C364="","السعر الحالي ناقص",IF(H364="","حط نسبة خصم أو سعر عرض",IF(H364&lt;=0,"سعر العرض لازم يكون أكبر من صفر",IF(H364&gt;=C364,"سعر العرض = السعر أو أعلى",IF(AND(J364&lt;&gt;"",N(J364)&lt;0,M364&lt;&gt;"نعم"),"تحت التكلفة",IF($B$4="","حط نهاية العرض فوق",IF(AND($B$2&lt;&gt;"",$B$4&lt;$B$2),"النهاية قبل البداية",IF($B$4&lt;TODAY(),"تاريخ النهاية راح",IF(D364="","تمام، بس بدون تكلفة (ما نقدر نحسب ربحك)",IF(N(J364)&lt;0,"تحت التكلفة، وانت قاصد",IF(K364&lt;$B$7,"تمام، بس هامشك أقل من حدّك","جاهز")))))))))))))))</f>
        <v/>
      </c>
      <c r="O364" s="19" t="b">
        <f>AND(N364&lt;&gt;"",ISNA(MATCH(N364,{"رقم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5">
      <c r="A365" s="13"/>
      <c r="B365" s="14"/>
      <c r="C365" s="15"/>
      <c r="D365" s="15"/>
      <c r="E365" s="15"/>
      <c r="F365" s="16"/>
      <c r="G365" s="15"/>
      <c r="H365" s="17" t="str">
        <f>IF(OR(C365="",AND(F365="",G365="")),"",IF(G365&lt;&gt;"",ROUND(G365,2),IF($B$8="ريال كامل",ROUNDDOWN(C365*(1-IF(F365&gt;1,F365/100,F365)),0),IF($B$8="ينتهي بـ ٩",ROUND((C365*(1-IF(F365&gt;1,F365/100,F365))+1)/10,0)*10-1,ROUND(C365*(1-IF(F365&gt;1,F365/100,F365)),2)))))</f>
        <v/>
      </c>
      <c r="I365" s="17" t="str">
        <f>IF(OR(C365="",D365=""),"",ROUND(C365/IF($B$5="نعم",1+$B$6,1)-D365-N(E365),2))</f>
        <v/>
      </c>
      <c r="J365" s="17" t="str">
        <f>IF(OR(H365="",D365=""),"",ROUND(H365/IF($B$5="نعم",1+$B$6,1)-D365-N(E365),2))</f>
        <v/>
      </c>
      <c r="K365" s="18" t="str">
        <f>IF(OR(J365="",N(H365)&lt;=0),"",J365/(H365/IF($B$5="نعم",1+$B$6,1)))</f>
        <v/>
      </c>
      <c r="L365" s="18" t="str">
        <f>IF(OR(I365="",J365="",N(I365)&lt;=0),"",1-J365/I365)</f>
        <v/>
      </c>
      <c r="M365" s="14"/>
      <c r="N365" s="19" t="str">
        <f>IF(AND(A365="",C365=""),"",IF(A365="","رقم المنتج ناقص",IF(AND($B$9="سلة",ISERROR(VALUE(A365))),"رقم المنتج: أرقام إنجليزية بس",IF(COUNTIF($A$11:$A$1010,A365)&gt;1,"رقم المنتج مكرر",IF(C365="","السعر الحالي ناقص",IF(H365="","حط نسبة خصم أو سعر عرض",IF(H365&lt;=0,"سعر العرض لازم يكون أكبر من صفر",IF(H365&gt;=C365,"سعر العرض = السعر أو أعلى",IF(AND(J365&lt;&gt;"",N(J365)&lt;0,M365&lt;&gt;"نعم"),"تحت التكلفة",IF($B$4="","حط نهاية العرض فوق",IF(AND($B$2&lt;&gt;"",$B$4&lt;$B$2),"النهاية قبل البداية",IF($B$4&lt;TODAY(),"تاريخ النهاية راح",IF(D365="","تمام، بس بدون تكلفة (ما نقدر نحسب ربحك)",IF(N(J365)&lt;0,"تحت التكلفة، وانت قاصد",IF(K365&lt;$B$7,"تمام، بس هامشك أقل من حدّك","جاهز")))))))))))))))</f>
        <v/>
      </c>
      <c r="O365" s="19" t="b">
        <f>AND(N365&lt;&gt;"",ISNA(MATCH(N365,{"رقم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6">
      <c r="A366" s="13"/>
      <c r="B366" s="14"/>
      <c r="C366" s="15"/>
      <c r="D366" s="15"/>
      <c r="E366" s="15"/>
      <c r="F366" s="16"/>
      <c r="G366" s="15"/>
      <c r="H366" s="17" t="str">
        <f>IF(OR(C366="",AND(F366="",G366="")),"",IF(G366&lt;&gt;"",ROUND(G366,2),IF($B$8="ريال كامل",ROUNDDOWN(C366*(1-IF(F366&gt;1,F366/100,F366)),0),IF($B$8="ينتهي بـ ٩",ROUND((C366*(1-IF(F366&gt;1,F366/100,F366))+1)/10,0)*10-1,ROUND(C366*(1-IF(F366&gt;1,F366/100,F366)),2)))))</f>
        <v/>
      </c>
      <c r="I366" s="17" t="str">
        <f>IF(OR(C366="",D366=""),"",ROUND(C366/IF($B$5="نعم",1+$B$6,1)-D366-N(E366),2))</f>
        <v/>
      </c>
      <c r="J366" s="17" t="str">
        <f>IF(OR(H366="",D366=""),"",ROUND(H366/IF($B$5="نعم",1+$B$6,1)-D366-N(E366),2))</f>
        <v/>
      </c>
      <c r="K366" s="18" t="str">
        <f>IF(OR(J366="",N(H366)&lt;=0),"",J366/(H366/IF($B$5="نعم",1+$B$6,1)))</f>
        <v/>
      </c>
      <c r="L366" s="18" t="str">
        <f>IF(OR(I366="",J366="",N(I366)&lt;=0),"",1-J366/I366)</f>
        <v/>
      </c>
      <c r="M366" s="14"/>
      <c r="N366" s="19" t="str">
        <f>IF(AND(A366="",C366=""),"",IF(A366="","رقم المنتج ناقص",IF(AND($B$9="سلة",ISERROR(VALUE(A366))),"رقم المنتج: أرقام إنجليزية بس",IF(COUNTIF($A$11:$A$1010,A366)&gt;1,"رقم المنتج مكرر",IF(C366="","السعر الحالي ناقص",IF(H366="","حط نسبة خصم أو سعر عرض",IF(H366&lt;=0,"سعر العرض لازم يكون أكبر من صفر",IF(H366&gt;=C366,"سعر العرض = السعر أو أعلى",IF(AND(J366&lt;&gt;"",N(J366)&lt;0,M366&lt;&gt;"نعم"),"تحت التكلفة",IF($B$4="","حط نهاية العرض فوق",IF(AND($B$2&lt;&gt;"",$B$4&lt;$B$2),"النهاية قبل البداية",IF($B$4&lt;TODAY(),"تاريخ النهاية راح",IF(D366="","تمام، بس بدون تكلفة (ما نقدر نحسب ربحك)",IF(N(J366)&lt;0,"تحت التكلفة، وانت قاصد",IF(K366&lt;$B$7,"تمام، بس هامشك أقل من حدّك","جاهز")))))))))))))))</f>
        <v/>
      </c>
      <c r="O366" s="19" t="b">
        <f>AND(N366&lt;&gt;"",ISNA(MATCH(N366,{"رقم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7">
      <c r="A367" s="13"/>
      <c r="B367" s="14"/>
      <c r="C367" s="15"/>
      <c r="D367" s="15"/>
      <c r="E367" s="15"/>
      <c r="F367" s="16"/>
      <c r="G367" s="15"/>
      <c r="H367" s="17" t="str">
        <f>IF(OR(C367="",AND(F367="",G367="")),"",IF(G367&lt;&gt;"",ROUND(G367,2),IF($B$8="ريال كامل",ROUNDDOWN(C367*(1-IF(F367&gt;1,F367/100,F367)),0),IF($B$8="ينتهي بـ ٩",ROUND((C367*(1-IF(F367&gt;1,F367/100,F367))+1)/10,0)*10-1,ROUND(C367*(1-IF(F367&gt;1,F367/100,F367)),2)))))</f>
        <v/>
      </c>
      <c r="I367" s="17" t="str">
        <f>IF(OR(C367="",D367=""),"",ROUND(C367/IF($B$5="نعم",1+$B$6,1)-D367-N(E367),2))</f>
        <v/>
      </c>
      <c r="J367" s="17" t="str">
        <f>IF(OR(H367="",D367=""),"",ROUND(H367/IF($B$5="نعم",1+$B$6,1)-D367-N(E367),2))</f>
        <v/>
      </c>
      <c r="K367" s="18" t="str">
        <f>IF(OR(J367="",N(H367)&lt;=0),"",J367/(H367/IF($B$5="نعم",1+$B$6,1)))</f>
        <v/>
      </c>
      <c r="L367" s="18" t="str">
        <f>IF(OR(I367="",J367="",N(I367)&lt;=0),"",1-J367/I367)</f>
        <v/>
      </c>
      <c r="M367" s="14"/>
      <c r="N367" s="19" t="str">
        <f>IF(AND(A367="",C367=""),"",IF(A367="","رقم المنتج ناقص",IF(AND($B$9="سلة",ISERROR(VALUE(A367))),"رقم المنتج: أرقام إنجليزية بس",IF(COUNTIF($A$11:$A$1010,A367)&gt;1,"رقم المنتج مكرر",IF(C367="","السعر الحالي ناقص",IF(H367="","حط نسبة خصم أو سعر عرض",IF(H367&lt;=0,"سعر العرض لازم يكون أكبر من صفر",IF(H367&gt;=C367,"سعر العرض = السعر أو أعلى",IF(AND(J367&lt;&gt;"",N(J367)&lt;0,M367&lt;&gt;"نعم"),"تحت التكلفة",IF($B$4="","حط نهاية العرض فوق",IF(AND($B$2&lt;&gt;"",$B$4&lt;$B$2),"النهاية قبل البداية",IF($B$4&lt;TODAY(),"تاريخ النهاية راح",IF(D367="","تمام، بس بدون تكلفة (ما نقدر نحسب ربحك)",IF(N(J367)&lt;0,"تحت التكلفة، وانت قاصد",IF(K367&lt;$B$7,"تمام، بس هامشك أقل من حدّك","جاهز")))))))))))))))</f>
        <v/>
      </c>
      <c r="O367" s="19" t="b">
        <f>AND(N367&lt;&gt;"",ISNA(MATCH(N367,{"رقم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8">
      <c r="A368" s="13"/>
      <c r="B368" s="14"/>
      <c r="C368" s="15"/>
      <c r="D368" s="15"/>
      <c r="E368" s="15"/>
      <c r="F368" s="16"/>
      <c r="G368" s="15"/>
      <c r="H368" s="17" t="str">
        <f>IF(OR(C368="",AND(F368="",G368="")),"",IF(G368&lt;&gt;"",ROUND(G368,2),IF($B$8="ريال كامل",ROUNDDOWN(C368*(1-IF(F368&gt;1,F368/100,F368)),0),IF($B$8="ينتهي بـ ٩",ROUND((C368*(1-IF(F368&gt;1,F368/100,F368))+1)/10,0)*10-1,ROUND(C368*(1-IF(F368&gt;1,F368/100,F368)),2)))))</f>
        <v/>
      </c>
      <c r="I368" s="17" t="str">
        <f>IF(OR(C368="",D368=""),"",ROUND(C368/IF($B$5="نعم",1+$B$6,1)-D368-N(E368),2))</f>
        <v/>
      </c>
      <c r="J368" s="17" t="str">
        <f>IF(OR(H368="",D368=""),"",ROUND(H368/IF($B$5="نعم",1+$B$6,1)-D368-N(E368),2))</f>
        <v/>
      </c>
      <c r="K368" s="18" t="str">
        <f>IF(OR(J368="",N(H368)&lt;=0),"",J368/(H368/IF($B$5="نعم",1+$B$6,1)))</f>
        <v/>
      </c>
      <c r="L368" s="18" t="str">
        <f>IF(OR(I368="",J368="",N(I368)&lt;=0),"",1-J368/I368)</f>
        <v/>
      </c>
      <c r="M368" s="14"/>
      <c r="N368" s="19" t="str">
        <f>IF(AND(A368="",C368=""),"",IF(A368="","رقم المنتج ناقص",IF(AND($B$9="سلة",ISERROR(VALUE(A368))),"رقم المنتج: أرقام إنجليزية بس",IF(COUNTIF($A$11:$A$1010,A368)&gt;1,"رقم المنتج مكرر",IF(C368="","السعر الحالي ناقص",IF(H368="","حط نسبة خصم أو سعر عرض",IF(H368&lt;=0,"سعر العرض لازم يكون أكبر من صفر",IF(H368&gt;=C368,"سعر العرض = السعر أو أعلى",IF(AND(J368&lt;&gt;"",N(J368)&lt;0,M368&lt;&gt;"نعم"),"تحت التكلفة",IF($B$4="","حط نهاية العرض فوق",IF(AND($B$2&lt;&gt;"",$B$4&lt;$B$2),"النهاية قبل البداية",IF($B$4&lt;TODAY(),"تاريخ النهاية راح",IF(D368="","تمام، بس بدون تكلفة (ما نقدر نحسب ربحك)",IF(N(J368)&lt;0,"تحت التكلفة، وانت قاصد",IF(K368&lt;$B$7,"تمام، بس هامشك أقل من حدّك","جاهز")))))))))))))))</f>
        <v/>
      </c>
      <c r="O368" s="19" t="b">
        <f>AND(N368&lt;&gt;"",ISNA(MATCH(N368,{"رقم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69">
      <c r="A369" s="13"/>
      <c r="B369" s="14"/>
      <c r="C369" s="15"/>
      <c r="D369" s="15"/>
      <c r="E369" s="15"/>
      <c r="F369" s="16"/>
      <c r="G369" s="15"/>
      <c r="H369" s="17" t="str">
        <f>IF(OR(C369="",AND(F369="",G369="")),"",IF(G369&lt;&gt;"",ROUND(G369,2),IF($B$8="ريال كامل",ROUNDDOWN(C369*(1-IF(F369&gt;1,F369/100,F369)),0),IF($B$8="ينتهي بـ ٩",ROUND((C369*(1-IF(F369&gt;1,F369/100,F369))+1)/10,0)*10-1,ROUND(C369*(1-IF(F369&gt;1,F369/100,F369)),2)))))</f>
        <v/>
      </c>
      <c r="I369" s="17" t="str">
        <f>IF(OR(C369="",D369=""),"",ROUND(C369/IF($B$5="نعم",1+$B$6,1)-D369-N(E369),2))</f>
        <v/>
      </c>
      <c r="J369" s="17" t="str">
        <f>IF(OR(H369="",D369=""),"",ROUND(H369/IF($B$5="نعم",1+$B$6,1)-D369-N(E369),2))</f>
        <v/>
      </c>
      <c r="K369" s="18" t="str">
        <f>IF(OR(J369="",N(H369)&lt;=0),"",J369/(H369/IF($B$5="نعم",1+$B$6,1)))</f>
        <v/>
      </c>
      <c r="L369" s="18" t="str">
        <f>IF(OR(I369="",J369="",N(I369)&lt;=0),"",1-J369/I369)</f>
        <v/>
      </c>
      <c r="M369" s="14"/>
      <c r="N369" s="19" t="str">
        <f>IF(AND(A369="",C369=""),"",IF(A369="","رقم المنتج ناقص",IF(AND($B$9="سلة",ISERROR(VALUE(A369))),"رقم المنتج: أرقام إنجليزية بس",IF(COUNTIF($A$11:$A$1010,A369)&gt;1,"رقم المنتج مكرر",IF(C369="","السعر الحالي ناقص",IF(H369="","حط نسبة خصم أو سعر عرض",IF(H369&lt;=0,"سعر العرض لازم يكون أكبر من صفر",IF(H369&gt;=C369,"سعر العرض = السعر أو أعلى",IF(AND(J369&lt;&gt;"",N(J369)&lt;0,M369&lt;&gt;"نعم"),"تحت التكلفة",IF($B$4="","حط نهاية العرض فوق",IF(AND($B$2&lt;&gt;"",$B$4&lt;$B$2),"النهاية قبل البداية",IF($B$4&lt;TODAY(),"تاريخ النهاية راح",IF(D369="","تمام، بس بدون تكلفة (ما نقدر نحسب ربحك)",IF(N(J369)&lt;0,"تحت التكلفة، وانت قاصد",IF(K369&lt;$B$7,"تمام، بس هامشك أقل من حدّك","جاهز")))))))))))))))</f>
        <v/>
      </c>
      <c r="O369" s="19" t="b">
        <f>AND(N369&lt;&gt;"",ISNA(MATCH(N369,{"رقم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0">
      <c r="A370" s="13"/>
      <c r="B370" s="14"/>
      <c r="C370" s="15"/>
      <c r="D370" s="15"/>
      <c r="E370" s="15"/>
      <c r="F370" s="16"/>
      <c r="G370" s="15"/>
      <c r="H370" s="17" t="str">
        <f>IF(OR(C370="",AND(F370="",G370="")),"",IF(G370&lt;&gt;"",ROUND(G370,2),IF($B$8="ريال كامل",ROUNDDOWN(C370*(1-IF(F370&gt;1,F370/100,F370)),0),IF($B$8="ينتهي بـ ٩",ROUND((C370*(1-IF(F370&gt;1,F370/100,F370))+1)/10,0)*10-1,ROUND(C370*(1-IF(F370&gt;1,F370/100,F370)),2)))))</f>
        <v/>
      </c>
      <c r="I370" s="17" t="str">
        <f>IF(OR(C370="",D370=""),"",ROUND(C370/IF($B$5="نعم",1+$B$6,1)-D370-N(E370),2))</f>
        <v/>
      </c>
      <c r="J370" s="17" t="str">
        <f>IF(OR(H370="",D370=""),"",ROUND(H370/IF($B$5="نعم",1+$B$6,1)-D370-N(E370),2))</f>
        <v/>
      </c>
      <c r="K370" s="18" t="str">
        <f>IF(OR(J370="",N(H370)&lt;=0),"",J370/(H370/IF($B$5="نعم",1+$B$6,1)))</f>
        <v/>
      </c>
      <c r="L370" s="18" t="str">
        <f>IF(OR(I370="",J370="",N(I370)&lt;=0),"",1-J370/I370)</f>
        <v/>
      </c>
      <c r="M370" s="14"/>
      <c r="N370" s="19" t="str">
        <f>IF(AND(A370="",C370=""),"",IF(A370="","رقم المنتج ناقص",IF(AND($B$9="سلة",ISERROR(VALUE(A370))),"رقم المنتج: أرقام إنجليزية بس",IF(COUNTIF($A$11:$A$1010,A370)&gt;1,"رقم المنتج مكرر",IF(C370="","السعر الحالي ناقص",IF(H370="","حط نسبة خصم أو سعر عرض",IF(H370&lt;=0,"سعر العرض لازم يكون أكبر من صفر",IF(H370&gt;=C370,"سعر العرض = السعر أو أعلى",IF(AND(J370&lt;&gt;"",N(J370)&lt;0,M370&lt;&gt;"نعم"),"تحت التكلفة",IF($B$4="","حط نهاية العرض فوق",IF(AND($B$2&lt;&gt;"",$B$4&lt;$B$2),"النهاية قبل البداية",IF($B$4&lt;TODAY(),"تاريخ النهاية راح",IF(D370="","تمام، بس بدون تكلفة (ما نقدر نحسب ربحك)",IF(N(J370)&lt;0,"تحت التكلفة، وانت قاصد",IF(K370&lt;$B$7,"تمام، بس هامشك أقل من حدّك","جاهز")))))))))))))))</f>
        <v/>
      </c>
      <c r="O370" s="19" t="b">
        <f>AND(N370&lt;&gt;"",ISNA(MATCH(N370,{"رقم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1">
      <c r="A371" s="13"/>
      <c r="B371" s="14"/>
      <c r="C371" s="15"/>
      <c r="D371" s="15"/>
      <c r="E371" s="15"/>
      <c r="F371" s="16"/>
      <c r="G371" s="15"/>
      <c r="H371" s="17" t="str">
        <f>IF(OR(C371="",AND(F371="",G371="")),"",IF(G371&lt;&gt;"",ROUND(G371,2),IF($B$8="ريال كامل",ROUNDDOWN(C371*(1-IF(F371&gt;1,F371/100,F371)),0),IF($B$8="ينتهي بـ ٩",ROUND((C371*(1-IF(F371&gt;1,F371/100,F371))+1)/10,0)*10-1,ROUND(C371*(1-IF(F371&gt;1,F371/100,F371)),2)))))</f>
        <v/>
      </c>
      <c r="I371" s="17" t="str">
        <f>IF(OR(C371="",D371=""),"",ROUND(C371/IF($B$5="نعم",1+$B$6,1)-D371-N(E371),2))</f>
        <v/>
      </c>
      <c r="J371" s="17" t="str">
        <f>IF(OR(H371="",D371=""),"",ROUND(H371/IF($B$5="نعم",1+$B$6,1)-D371-N(E371),2))</f>
        <v/>
      </c>
      <c r="K371" s="18" t="str">
        <f>IF(OR(J371="",N(H371)&lt;=0),"",J371/(H371/IF($B$5="نعم",1+$B$6,1)))</f>
        <v/>
      </c>
      <c r="L371" s="18" t="str">
        <f>IF(OR(I371="",J371="",N(I371)&lt;=0),"",1-J371/I371)</f>
        <v/>
      </c>
      <c r="M371" s="14"/>
      <c r="N371" s="19" t="str">
        <f>IF(AND(A371="",C371=""),"",IF(A371="","رقم المنتج ناقص",IF(AND($B$9="سلة",ISERROR(VALUE(A371))),"رقم المنتج: أرقام إنجليزية بس",IF(COUNTIF($A$11:$A$1010,A371)&gt;1,"رقم المنتج مكرر",IF(C371="","السعر الحالي ناقص",IF(H371="","حط نسبة خصم أو سعر عرض",IF(H371&lt;=0,"سعر العرض لازم يكون أكبر من صفر",IF(H371&gt;=C371,"سعر العرض = السعر أو أعلى",IF(AND(J371&lt;&gt;"",N(J371)&lt;0,M371&lt;&gt;"نعم"),"تحت التكلفة",IF($B$4="","حط نهاية العرض فوق",IF(AND($B$2&lt;&gt;"",$B$4&lt;$B$2),"النهاية قبل البداية",IF($B$4&lt;TODAY(),"تاريخ النهاية راح",IF(D371="","تمام، بس بدون تكلفة (ما نقدر نحسب ربحك)",IF(N(J371)&lt;0,"تحت التكلفة، وانت قاصد",IF(K371&lt;$B$7,"تمام، بس هامشك أقل من حدّك","جاهز")))))))))))))))</f>
        <v/>
      </c>
      <c r="O371" s="19" t="b">
        <f>AND(N371&lt;&gt;"",ISNA(MATCH(N371,{"رقم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2">
      <c r="A372" s="13"/>
      <c r="B372" s="14"/>
      <c r="C372" s="15"/>
      <c r="D372" s="15"/>
      <c r="E372" s="15"/>
      <c r="F372" s="16"/>
      <c r="G372" s="15"/>
      <c r="H372" s="17" t="str">
        <f>IF(OR(C372="",AND(F372="",G372="")),"",IF(G372&lt;&gt;"",ROUND(G372,2),IF($B$8="ريال كامل",ROUNDDOWN(C372*(1-IF(F372&gt;1,F372/100,F372)),0),IF($B$8="ينتهي بـ ٩",ROUND((C372*(1-IF(F372&gt;1,F372/100,F372))+1)/10,0)*10-1,ROUND(C372*(1-IF(F372&gt;1,F372/100,F372)),2)))))</f>
        <v/>
      </c>
      <c r="I372" s="17" t="str">
        <f>IF(OR(C372="",D372=""),"",ROUND(C372/IF($B$5="نعم",1+$B$6,1)-D372-N(E372),2))</f>
        <v/>
      </c>
      <c r="J372" s="17" t="str">
        <f>IF(OR(H372="",D372=""),"",ROUND(H372/IF($B$5="نعم",1+$B$6,1)-D372-N(E372),2))</f>
        <v/>
      </c>
      <c r="K372" s="18" t="str">
        <f>IF(OR(J372="",N(H372)&lt;=0),"",J372/(H372/IF($B$5="نعم",1+$B$6,1)))</f>
        <v/>
      </c>
      <c r="L372" s="18" t="str">
        <f>IF(OR(I372="",J372="",N(I372)&lt;=0),"",1-J372/I372)</f>
        <v/>
      </c>
      <c r="M372" s="14"/>
      <c r="N372" s="19" t="str">
        <f>IF(AND(A372="",C372=""),"",IF(A372="","رقم المنتج ناقص",IF(AND($B$9="سلة",ISERROR(VALUE(A372))),"رقم المنتج: أرقام إنجليزية بس",IF(COUNTIF($A$11:$A$1010,A372)&gt;1,"رقم المنتج مكرر",IF(C372="","السعر الحالي ناقص",IF(H372="","حط نسبة خصم أو سعر عرض",IF(H372&lt;=0,"سعر العرض لازم يكون أكبر من صفر",IF(H372&gt;=C372,"سعر العرض = السعر أو أعلى",IF(AND(J372&lt;&gt;"",N(J372)&lt;0,M372&lt;&gt;"نعم"),"تحت التكلفة",IF($B$4="","حط نهاية العرض فوق",IF(AND($B$2&lt;&gt;"",$B$4&lt;$B$2),"النهاية قبل البداية",IF($B$4&lt;TODAY(),"تاريخ النهاية راح",IF(D372="","تمام، بس بدون تكلفة (ما نقدر نحسب ربحك)",IF(N(J372)&lt;0,"تحت التكلفة، وانت قاصد",IF(K372&lt;$B$7,"تمام، بس هامشك أقل من حدّك","جاهز")))))))))))))))</f>
        <v/>
      </c>
      <c r="O372" s="19" t="b">
        <f>AND(N372&lt;&gt;"",ISNA(MATCH(N372,{"رقم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3">
      <c r="A373" s="13"/>
      <c r="B373" s="14"/>
      <c r="C373" s="15"/>
      <c r="D373" s="15"/>
      <c r="E373" s="15"/>
      <c r="F373" s="16"/>
      <c r="G373" s="15"/>
      <c r="H373" s="17" t="str">
        <f>IF(OR(C373="",AND(F373="",G373="")),"",IF(G373&lt;&gt;"",ROUND(G373,2),IF($B$8="ريال كامل",ROUNDDOWN(C373*(1-IF(F373&gt;1,F373/100,F373)),0),IF($B$8="ينتهي بـ ٩",ROUND((C373*(1-IF(F373&gt;1,F373/100,F373))+1)/10,0)*10-1,ROUND(C373*(1-IF(F373&gt;1,F373/100,F373)),2)))))</f>
        <v/>
      </c>
      <c r="I373" s="17" t="str">
        <f>IF(OR(C373="",D373=""),"",ROUND(C373/IF($B$5="نعم",1+$B$6,1)-D373-N(E373),2))</f>
        <v/>
      </c>
      <c r="J373" s="17" t="str">
        <f>IF(OR(H373="",D373=""),"",ROUND(H373/IF($B$5="نعم",1+$B$6,1)-D373-N(E373),2))</f>
        <v/>
      </c>
      <c r="K373" s="18" t="str">
        <f>IF(OR(J373="",N(H373)&lt;=0),"",J373/(H373/IF($B$5="نعم",1+$B$6,1)))</f>
        <v/>
      </c>
      <c r="L373" s="18" t="str">
        <f>IF(OR(I373="",J373="",N(I373)&lt;=0),"",1-J373/I373)</f>
        <v/>
      </c>
      <c r="M373" s="14"/>
      <c r="N373" s="19" t="str">
        <f>IF(AND(A373="",C373=""),"",IF(A373="","رقم المنتج ناقص",IF(AND($B$9="سلة",ISERROR(VALUE(A373))),"رقم المنتج: أرقام إنجليزية بس",IF(COUNTIF($A$11:$A$1010,A373)&gt;1,"رقم المنتج مكرر",IF(C373="","السعر الحالي ناقص",IF(H373="","حط نسبة خصم أو سعر عرض",IF(H373&lt;=0,"سعر العرض لازم يكون أكبر من صفر",IF(H373&gt;=C373,"سعر العرض = السعر أو أعلى",IF(AND(J373&lt;&gt;"",N(J373)&lt;0,M373&lt;&gt;"نعم"),"تحت التكلفة",IF($B$4="","حط نهاية العرض فوق",IF(AND($B$2&lt;&gt;"",$B$4&lt;$B$2),"النهاية قبل البداية",IF($B$4&lt;TODAY(),"تاريخ النهاية راح",IF(D373="","تمام، بس بدون تكلفة (ما نقدر نحسب ربحك)",IF(N(J373)&lt;0,"تحت التكلفة، وانت قاصد",IF(K373&lt;$B$7,"تمام، بس هامشك أقل من حدّك","جاهز")))))))))))))))</f>
        <v/>
      </c>
      <c r="O373" s="19" t="b">
        <f>AND(N373&lt;&gt;"",ISNA(MATCH(N373,{"رقم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4">
      <c r="A374" s="13"/>
      <c r="B374" s="14"/>
      <c r="C374" s="15"/>
      <c r="D374" s="15"/>
      <c r="E374" s="15"/>
      <c r="F374" s="16"/>
      <c r="G374" s="15"/>
      <c r="H374" s="17" t="str">
        <f>IF(OR(C374="",AND(F374="",G374="")),"",IF(G374&lt;&gt;"",ROUND(G374,2),IF($B$8="ريال كامل",ROUNDDOWN(C374*(1-IF(F374&gt;1,F374/100,F374)),0),IF($B$8="ينتهي بـ ٩",ROUND((C374*(1-IF(F374&gt;1,F374/100,F374))+1)/10,0)*10-1,ROUND(C374*(1-IF(F374&gt;1,F374/100,F374)),2)))))</f>
        <v/>
      </c>
      <c r="I374" s="17" t="str">
        <f>IF(OR(C374="",D374=""),"",ROUND(C374/IF($B$5="نعم",1+$B$6,1)-D374-N(E374),2))</f>
        <v/>
      </c>
      <c r="J374" s="17" t="str">
        <f>IF(OR(H374="",D374=""),"",ROUND(H374/IF($B$5="نعم",1+$B$6,1)-D374-N(E374),2))</f>
        <v/>
      </c>
      <c r="K374" s="18" t="str">
        <f>IF(OR(J374="",N(H374)&lt;=0),"",J374/(H374/IF($B$5="نعم",1+$B$6,1)))</f>
        <v/>
      </c>
      <c r="L374" s="18" t="str">
        <f>IF(OR(I374="",J374="",N(I374)&lt;=0),"",1-J374/I374)</f>
        <v/>
      </c>
      <c r="M374" s="14"/>
      <c r="N374" s="19" t="str">
        <f>IF(AND(A374="",C374=""),"",IF(A374="","رقم المنتج ناقص",IF(AND($B$9="سلة",ISERROR(VALUE(A374))),"رقم المنتج: أرقام إنجليزية بس",IF(COUNTIF($A$11:$A$1010,A374)&gt;1,"رقم المنتج مكرر",IF(C374="","السعر الحالي ناقص",IF(H374="","حط نسبة خصم أو سعر عرض",IF(H374&lt;=0,"سعر العرض لازم يكون أكبر من صفر",IF(H374&gt;=C374,"سعر العرض = السعر أو أعلى",IF(AND(J374&lt;&gt;"",N(J374)&lt;0,M374&lt;&gt;"نعم"),"تحت التكلفة",IF($B$4="","حط نهاية العرض فوق",IF(AND($B$2&lt;&gt;"",$B$4&lt;$B$2),"النهاية قبل البداية",IF($B$4&lt;TODAY(),"تاريخ النهاية راح",IF(D374="","تمام، بس بدون تكلفة (ما نقدر نحسب ربحك)",IF(N(J374)&lt;0,"تحت التكلفة، وانت قاصد",IF(K374&lt;$B$7,"تمام، بس هامشك أقل من حدّك","جاهز")))))))))))))))</f>
        <v/>
      </c>
      <c r="O374" s="19" t="b">
        <f>AND(N374&lt;&gt;"",ISNA(MATCH(N374,{"رقم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5">
      <c r="A375" s="13"/>
      <c r="B375" s="14"/>
      <c r="C375" s="15"/>
      <c r="D375" s="15"/>
      <c r="E375" s="15"/>
      <c r="F375" s="16"/>
      <c r="G375" s="15"/>
      <c r="H375" s="17" t="str">
        <f>IF(OR(C375="",AND(F375="",G375="")),"",IF(G375&lt;&gt;"",ROUND(G375,2),IF($B$8="ريال كامل",ROUNDDOWN(C375*(1-IF(F375&gt;1,F375/100,F375)),0),IF($B$8="ينتهي بـ ٩",ROUND((C375*(1-IF(F375&gt;1,F375/100,F375))+1)/10,0)*10-1,ROUND(C375*(1-IF(F375&gt;1,F375/100,F375)),2)))))</f>
        <v/>
      </c>
      <c r="I375" s="17" t="str">
        <f>IF(OR(C375="",D375=""),"",ROUND(C375/IF($B$5="نعم",1+$B$6,1)-D375-N(E375),2))</f>
        <v/>
      </c>
      <c r="J375" s="17" t="str">
        <f>IF(OR(H375="",D375=""),"",ROUND(H375/IF($B$5="نعم",1+$B$6,1)-D375-N(E375),2))</f>
        <v/>
      </c>
      <c r="K375" s="18" t="str">
        <f>IF(OR(J375="",N(H375)&lt;=0),"",J375/(H375/IF($B$5="نعم",1+$B$6,1)))</f>
        <v/>
      </c>
      <c r="L375" s="18" t="str">
        <f>IF(OR(I375="",J375="",N(I375)&lt;=0),"",1-J375/I375)</f>
        <v/>
      </c>
      <c r="M375" s="14"/>
      <c r="N375" s="19" t="str">
        <f>IF(AND(A375="",C375=""),"",IF(A375="","رقم المنتج ناقص",IF(AND($B$9="سلة",ISERROR(VALUE(A375))),"رقم المنتج: أرقام إنجليزية بس",IF(COUNTIF($A$11:$A$1010,A375)&gt;1,"رقم المنتج مكرر",IF(C375="","السعر الحالي ناقص",IF(H375="","حط نسبة خصم أو سعر عرض",IF(H375&lt;=0,"سعر العرض لازم يكون أكبر من صفر",IF(H375&gt;=C375,"سعر العرض = السعر أو أعلى",IF(AND(J375&lt;&gt;"",N(J375)&lt;0,M375&lt;&gt;"نعم"),"تحت التكلفة",IF($B$4="","حط نهاية العرض فوق",IF(AND($B$2&lt;&gt;"",$B$4&lt;$B$2),"النهاية قبل البداية",IF($B$4&lt;TODAY(),"تاريخ النهاية راح",IF(D375="","تمام، بس بدون تكلفة (ما نقدر نحسب ربحك)",IF(N(J375)&lt;0,"تحت التكلفة، وانت قاصد",IF(K375&lt;$B$7,"تمام، بس هامشك أقل من حدّك","جاهز")))))))))))))))</f>
        <v/>
      </c>
      <c r="O375" s="19" t="b">
        <f>AND(N375&lt;&gt;"",ISNA(MATCH(N375,{"رقم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6">
      <c r="A376" s="13"/>
      <c r="B376" s="14"/>
      <c r="C376" s="15"/>
      <c r="D376" s="15"/>
      <c r="E376" s="15"/>
      <c r="F376" s="16"/>
      <c r="G376" s="15"/>
      <c r="H376" s="17" t="str">
        <f>IF(OR(C376="",AND(F376="",G376="")),"",IF(G376&lt;&gt;"",ROUND(G376,2),IF($B$8="ريال كامل",ROUNDDOWN(C376*(1-IF(F376&gt;1,F376/100,F376)),0),IF($B$8="ينتهي بـ ٩",ROUND((C376*(1-IF(F376&gt;1,F376/100,F376))+1)/10,0)*10-1,ROUND(C376*(1-IF(F376&gt;1,F376/100,F376)),2)))))</f>
        <v/>
      </c>
      <c r="I376" s="17" t="str">
        <f>IF(OR(C376="",D376=""),"",ROUND(C376/IF($B$5="نعم",1+$B$6,1)-D376-N(E376),2))</f>
        <v/>
      </c>
      <c r="J376" s="17" t="str">
        <f>IF(OR(H376="",D376=""),"",ROUND(H376/IF($B$5="نعم",1+$B$6,1)-D376-N(E376),2))</f>
        <v/>
      </c>
      <c r="K376" s="18" t="str">
        <f>IF(OR(J376="",N(H376)&lt;=0),"",J376/(H376/IF($B$5="نعم",1+$B$6,1)))</f>
        <v/>
      </c>
      <c r="L376" s="18" t="str">
        <f>IF(OR(I376="",J376="",N(I376)&lt;=0),"",1-J376/I376)</f>
        <v/>
      </c>
      <c r="M376" s="14"/>
      <c r="N376" s="19" t="str">
        <f>IF(AND(A376="",C376=""),"",IF(A376="","رقم المنتج ناقص",IF(AND($B$9="سلة",ISERROR(VALUE(A376))),"رقم المنتج: أرقام إنجليزية بس",IF(COUNTIF($A$11:$A$1010,A376)&gt;1,"رقم المنتج مكرر",IF(C376="","السعر الحالي ناقص",IF(H376="","حط نسبة خصم أو سعر عرض",IF(H376&lt;=0,"سعر العرض لازم يكون أكبر من صفر",IF(H376&gt;=C376,"سعر العرض = السعر أو أعلى",IF(AND(J376&lt;&gt;"",N(J376)&lt;0,M376&lt;&gt;"نعم"),"تحت التكلفة",IF($B$4="","حط نهاية العرض فوق",IF(AND($B$2&lt;&gt;"",$B$4&lt;$B$2),"النهاية قبل البداية",IF($B$4&lt;TODAY(),"تاريخ النهاية راح",IF(D376="","تمام، بس بدون تكلفة (ما نقدر نحسب ربحك)",IF(N(J376)&lt;0,"تحت التكلفة، وانت قاصد",IF(K376&lt;$B$7,"تمام، بس هامشك أقل من حدّك","جاهز")))))))))))))))</f>
        <v/>
      </c>
      <c r="O376" s="19" t="b">
        <f>AND(N376&lt;&gt;"",ISNA(MATCH(N376,{"رقم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7">
      <c r="A377" s="13"/>
      <c r="B377" s="14"/>
      <c r="C377" s="15"/>
      <c r="D377" s="15"/>
      <c r="E377" s="15"/>
      <c r="F377" s="16"/>
      <c r="G377" s="15"/>
      <c r="H377" s="17" t="str">
        <f>IF(OR(C377="",AND(F377="",G377="")),"",IF(G377&lt;&gt;"",ROUND(G377,2),IF($B$8="ريال كامل",ROUNDDOWN(C377*(1-IF(F377&gt;1,F377/100,F377)),0),IF($B$8="ينتهي بـ ٩",ROUND((C377*(1-IF(F377&gt;1,F377/100,F377))+1)/10,0)*10-1,ROUND(C377*(1-IF(F377&gt;1,F377/100,F377)),2)))))</f>
        <v/>
      </c>
      <c r="I377" s="17" t="str">
        <f>IF(OR(C377="",D377=""),"",ROUND(C377/IF($B$5="نعم",1+$B$6,1)-D377-N(E377),2))</f>
        <v/>
      </c>
      <c r="J377" s="17" t="str">
        <f>IF(OR(H377="",D377=""),"",ROUND(H377/IF($B$5="نعم",1+$B$6,1)-D377-N(E377),2))</f>
        <v/>
      </c>
      <c r="K377" s="18" t="str">
        <f>IF(OR(J377="",N(H377)&lt;=0),"",J377/(H377/IF($B$5="نعم",1+$B$6,1)))</f>
        <v/>
      </c>
      <c r="L377" s="18" t="str">
        <f>IF(OR(I377="",J377="",N(I377)&lt;=0),"",1-J377/I377)</f>
        <v/>
      </c>
      <c r="M377" s="14"/>
      <c r="N377" s="19" t="str">
        <f>IF(AND(A377="",C377=""),"",IF(A377="","رقم المنتج ناقص",IF(AND($B$9="سلة",ISERROR(VALUE(A377))),"رقم المنتج: أرقام إنجليزية بس",IF(COUNTIF($A$11:$A$1010,A377)&gt;1,"رقم المنتج مكرر",IF(C377="","السعر الحالي ناقص",IF(H377="","حط نسبة خصم أو سعر عرض",IF(H377&lt;=0,"سعر العرض لازم يكون أكبر من صفر",IF(H377&gt;=C377,"سعر العرض = السعر أو أعلى",IF(AND(J377&lt;&gt;"",N(J377)&lt;0,M377&lt;&gt;"نعم"),"تحت التكلفة",IF($B$4="","حط نهاية العرض فوق",IF(AND($B$2&lt;&gt;"",$B$4&lt;$B$2),"النهاية قبل البداية",IF($B$4&lt;TODAY(),"تاريخ النهاية راح",IF(D377="","تمام، بس بدون تكلفة (ما نقدر نحسب ربحك)",IF(N(J377)&lt;0,"تحت التكلفة، وانت قاصد",IF(K377&lt;$B$7,"تمام، بس هامشك أقل من حدّك","جاهز")))))))))))))))</f>
        <v/>
      </c>
      <c r="O377" s="19" t="b">
        <f>AND(N377&lt;&gt;"",ISNA(MATCH(N377,{"رقم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8">
      <c r="A378" s="13"/>
      <c r="B378" s="14"/>
      <c r="C378" s="15"/>
      <c r="D378" s="15"/>
      <c r="E378" s="15"/>
      <c r="F378" s="16"/>
      <c r="G378" s="15"/>
      <c r="H378" s="17" t="str">
        <f>IF(OR(C378="",AND(F378="",G378="")),"",IF(G378&lt;&gt;"",ROUND(G378,2),IF($B$8="ريال كامل",ROUNDDOWN(C378*(1-IF(F378&gt;1,F378/100,F378)),0),IF($B$8="ينتهي بـ ٩",ROUND((C378*(1-IF(F378&gt;1,F378/100,F378))+1)/10,0)*10-1,ROUND(C378*(1-IF(F378&gt;1,F378/100,F378)),2)))))</f>
        <v/>
      </c>
      <c r="I378" s="17" t="str">
        <f>IF(OR(C378="",D378=""),"",ROUND(C378/IF($B$5="نعم",1+$B$6,1)-D378-N(E378),2))</f>
        <v/>
      </c>
      <c r="J378" s="17" t="str">
        <f>IF(OR(H378="",D378=""),"",ROUND(H378/IF($B$5="نعم",1+$B$6,1)-D378-N(E378),2))</f>
        <v/>
      </c>
      <c r="K378" s="18" t="str">
        <f>IF(OR(J378="",N(H378)&lt;=0),"",J378/(H378/IF($B$5="نعم",1+$B$6,1)))</f>
        <v/>
      </c>
      <c r="L378" s="18" t="str">
        <f>IF(OR(I378="",J378="",N(I378)&lt;=0),"",1-J378/I378)</f>
        <v/>
      </c>
      <c r="M378" s="14"/>
      <c r="N378" s="19" t="str">
        <f>IF(AND(A378="",C378=""),"",IF(A378="","رقم المنتج ناقص",IF(AND($B$9="سلة",ISERROR(VALUE(A378))),"رقم المنتج: أرقام إنجليزية بس",IF(COUNTIF($A$11:$A$1010,A378)&gt;1,"رقم المنتج مكرر",IF(C378="","السعر الحالي ناقص",IF(H378="","حط نسبة خصم أو سعر عرض",IF(H378&lt;=0,"سعر العرض لازم يكون أكبر من صفر",IF(H378&gt;=C378,"سعر العرض = السعر أو أعلى",IF(AND(J378&lt;&gt;"",N(J378)&lt;0,M378&lt;&gt;"نعم"),"تحت التكلفة",IF($B$4="","حط نهاية العرض فوق",IF(AND($B$2&lt;&gt;"",$B$4&lt;$B$2),"النهاية قبل البداية",IF($B$4&lt;TODAY(),"تاريخ النهاية راح",IF(D378="","تمام، بس بدون تكلفة (ما نقدر نحسب ربحك)",IF(N(J378)&lt;0,"تحت التكلفة، وانت قاصد",IF(K378&lt;$B$7,"تمام، بس هامشك أقل من حدّك","جاهز")))))))))))))))</f>
        <v/>
      </c>
      <c r="O378" s="19" t="b">
        <f>AND(N378&lt;&gt;"",ISNA(MATCH(N378,{"رقم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79">
      <c r="A379" s="13"/>
      <c r="B379" s="14"/>
      <c r="C379" s="15"/>
      <c r="D379" s="15"/>
      <c r="E379" s="15"/>
      <c r="F379" s="16"/>
      <c r="G379" s="15"/>
      <c r="H379" s="17" t="str">
        <f>IF(OR(C379="",AND(F379="",G379="")),"",IF(G379&lt;&gt;"",ROUND(G379,2),IF($B$8="ريال كامل",ROUNDDOWN(C379*(1-IF(F379&gt;1,F379/100,F379)),0),IF($B$8="ينتهي بـ ٩",ROUND((C379*(1-IF(F379&gt;1,F379/100,F379))+1)/10,0)*10-1,ROUND(C379*(1-IF(F379&gt;1,F379/100,F379)),2)))))</f>
        <v/>
      </c>
      <c r="I379" s="17" t="str">
        <f>IF(OR(C379="",D379=""),"",ROUND(C379/IF($B$5="نعم",1+$B$6,1)-D379-N(E379),2))</f>
        <v/>
      </c>
      <c r="J379" s="17" t="str">
        <f>IF(OR(H379="",D379=""),"",ROUND(H379/IF($B$5="نعم",1+$B$6,1)-D379-N(E379),2))</f>
        <v/>
      </c>
      <c r="K379" s="18" t="str">
        <f>IF(OR(J379="",N(H379)&lt;=0),"",J379/(H379/IF($B$5="نعم",1+$B$6,1)))</f>
        <v/>
      </c>
      <c r="L379" s="18" t="str">
        <f>IF(OR(I379="",J379="",N(I379)&lt;=0),"",1-J379/I379)</f>
        <v/>
      </c>
      <c r="M379" s="14"/>
      <c r="N379" s="19" t="str">
        <f>IF(AND(A379="",C379=""),"",IF(A379="","رقم المنتج ناقص",IF(AND($B$9="سلة",ISERROR(VALUE(A379))),"رقم المنتج: أرقام إنجليزية بس",IF(COUNTIF($A$11:$A$1010,A379)&gt;1,"رقم المنتج مكرر",IF(C379="","السعر الحالي ناقص",IF(H379="","حط نسبة خصم أو سعر عرض",IF(H379&lt;=0,"سعر العرض لازم يكون أكبر من صفر",IF(H379&gt;=C379,"سعر العرض = السعر أو أعلى",IF(AND(J379&lt;&gt;"",N(J379)&lt;0,M379&lt;&gt;"نعم"),"تحت التكلفة",IF($B$4="","حط نهاية العرض فوق",IF(AND($B$2&lt;&gt;"",$B$4&lt;$B$2),"النهاية قبل البداية",IF($B$4&lt;TODAY(),"تاريخ النهاية راح",IF(D379="","تمام، بس بدون تكلفة (ما نقدر نحسب ربحك)",IF(N(J379)&lt;0,"تحت التكلفة، وانت قاصد",IF(K379&lt;$B$7,"تمام، بس هامشك أقل من حدّك","جاهز")))))))))))))))</f>
        <v/>
      </c>
      <c r="O379" s="19" t="b">
        <f>AND(N379&lt;&gt;"",ISNA(MATCH(N379,{"رقم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0">
      <c r="A380" s="13"/>
      <c r="B380" s="14"/>
      <c r="C380" s="15"/>
      <c r="D380" s="15"/>
      <c r="E380" s="15"/>
      <c r="F380" s="16"/>
      <c r="G380" s="15"/>
      <c r="H380" s="17" t="str">
        <f>IF(OR(C380="",AND(F380="",G380="")),"",IF(G380&lt;&gt;"",ROUND(G380,2),IF($B$8="ريال كامل",ROUNDDOWN(C380*(1-IF(F380&gt;1,F380/100,F380)),0),IF($B$8="ينتهي بـ ٩",ROUND((C380*(1-IF(F380&gt;1,F380/100,F380))+1)/10,0)*10-1,ROUND(C380*(1-IF(F380&gt;1,F380/100,F380)),2)))))</f>
        <v/>
      </c>
      <c r="I380" s="17" t="str">
        <f>IF(OR(C380="",D380=""),"",ROUND(C380/IF($B$5="نعم",1+$B$6,1)-D380-N(E380),2))</f>
        <v/>
      </c>
      <c r="J380" s="17" t="str">
        <f>IF(OR(H380="",D380=""),"",ROUND(H380/IF($B$5="نعم",1+$B$6,1)-D380-N(E380),2))</f>
        <v/>
      </c>
      <c r="K380" s="18" t="str">
        <f>IF(OR(J380="",N(H380)&lt;=0),"",J380/(H380/IF($B$5="نعم",1+$B$6,1)))</f>
        <v/>
      </c>
      <c r="L380" s="18" t="str">
        <f>IF(OR(I380="",J380="",N(I380)&lt;=0),"",1-J380/I380)</f>
        <v/>
      </c>
      <c r="M380" s="14"/>
      <c r="N380" s="19" t="str">
        <f>IF(AND(A380="",C380=""),"",IF(A380="","رقم المنتج ناقص",IF(AND($B$9="سلة",ISERROR(VALUE(A380))),"رقم المنتج: أرقام إنجليزية بس",IF(COUNTIF($A$11:$A$1010,A380)&gt;1,"رقم المنتج مكرر",IF(C380="","السعر الحالي ناقص",IF(H380="","حط نسبة خصم أو سعر عرض",IF(H380&lt;=0,"سعر العرض لازم يكون أكبر من صفر",IF(H380&gt;=C380,"سعر العرض = السعر أو أعلى",IF(AND(J380&lt;&gt;"",N(J380)&lt;0,M380&lt;&gt;"نعم"),"تحت التكلفة",IF($B$4="","حط نهاية العرض فوق",IF(AND($B$2&lt;&gt;"",$B$4&lt;$B$2),"النهاية قبل البداية",IF($B$4&lt;TODAY(),"تاريخ النهاية راح",IF(D380="","تمام، بس بدون تكلفة (ما نقدر نحسب ربحك)",IF(N(J380)&lt;0,"تحت التكلفة، وانت قاصد",IF(K380&lt;$B$7,"تمام، بس هامشك أقل من حدّك","جاهز")))))))))))))))</f>
        <v/>
      </c>
      <c r="O380" s="19" t="b">
        <f>AND(N380&lt;&gt;"",ISNA(MATCH(N380,{"رقم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1">
      <c r="A381" s="13"/>
      <c r="B381" s="14"/>
      <c r="C381" s="15"/>
      <c r="D381" s="15"/>
      <c r="E381" s="15"/>
      <c r="F381" s="16"/>
      <c r="G381" s="15"/>
      <c r="H381" s="17" t="str">
        <f>IF(OR(C381="",AND(F381="",G381="")),"",IF(G381&lt;&gt;"",ROUND(G381,2),IF($B$8="ريال كامل",ROUNDDOWN(C381*(1-IF(F381&gt;1,F381/100,F381)),0),IF($B$8="ينتهي بـ ٩",ROUND((C381*(1-IF(F381&gt;1,F381/100,F381))+1)/10,0)*10-1,ROUND(C381*(1-IF(F381&gt;1,F381/100,F381)),2)))))</f>
        <v/>
      </c>
      <c r="I381" s="17" t="str">
        <f>IF(OR(C381="",D381=""),"",ROUND(C381/IF($B$5="نعم",1+$B$6,1)-D381-N(E381),2))</f>
        <v/>
      </c>
      <c r="J381" s="17" t="str">
        <f>IF(OR(H381="",D381=""),"",ROUND(H381/IF($B$5="نعم",1+$B$6,1)-D381-N(E381),2))</f>
        <v/>
      </c>
      <c r="K381" s="18" t="str">
        <f>IF(OR(J381="",N(H381)&lt;=0),"",J381/(H381/IF($B$5="نعم",1+$B$6,1)))</f>
        <v/>
      </c>
      <c r="L381" s="18" t="str">
        <f>IF(OR(I381="",J381="",N(I381)&lt;=0),"",1-J381/I381)</f>
        <v/>
      </c>
      <c r="M381" s="14"/>
      <c r="N381" s="19" t="str">
        <f>IF(AND(A381="",C381=""),"",IF(A381="","رقم المنتج ناقص",IF(AND($B$9="سلة",ISERROR(VALUE(A381))),"رقم المنتج: أرقام إنجليزية بس",IF(COUNTIF($A$11:$A$1010,A381)&gt;1,"رقم المنتج مكرر",IF(C381="","السعر الحالي ناقص",IF(H381="","حط نسبة خصم أو سعر عرض",IF(H381&lt;=0,"سعر العرض لازم يكون أكبر من صفر",IF(H381&gt;=C381,"سعر العرض = السعر أو أعلى",IF(AND(J381&lt;&gt;"",N(J381)&lt;0,M381&lt;&gt;"نعم"),"تحت التكلفة",IF($B$4="","حط نهاية العرض فوق",IF(AND($B$2&lt;&gt;"",$B$4&lt;$B$2),"النهاية قبل البداية",IF($B$4&lt;TODAY(),"تاريخ النهاية راح",IF(D381="","تمام، بس بدون تكلفة (ما نقدر نحسب ربحك)",IF(N(J381)&lt;0,"تحت التكلفة، وانت قاصد",IF(K381&lt;$B$7,"تمام، بس هامشك أقل من حدّك","جاهز")))))))))))))))</f>
        <v/>
      </c>
      <c r="O381" s="19" t="b">
        <f>AND(N381&lt;&gt;"",ISNA(MATCH(N381,{"رقم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2">
      <c r="A382" s="13"/>
      <c r="B382" s="14"/>
      <c r="C382" s="15"/>
      <c r="D382" s="15"/>
      <c r="E382" s="15"/>
      <c r="F382" s="16"/>
      <c r="G382" s="15"/>
      <c r="H382" s="17" t="str">
        <f>IF(OR(C382="",AND(F382="",G382="")),"",IF(G382&lt;&gt;"",ROUND(G382,2),IF($B$8="ريال كامل",ROUNDDOWN(C382*(1-IF(F382&gt;1,F382/100,F382)),0),IF($B$8="ينتهي بـ ٩",ROUND((C382*(1-IF(F382&gt;1,F382/100,F382))+1)/10,0)*10-1,ROUND(C382*(1-IF(F382&gt;1,F382/100,F382)),2)))))</f>
        <v/>
      </c>
      <c r="I382" s="17" t="str">
        <f>IF(OR(C382="",D382=""),"",ROUND(C382/IF($B$5="نعم",1+$B$6,1)-D382-N(E382),2))</f>
        <v/>
      </c>
      <c r="J382" s="17" t="str">
        <f>IF(OR(H382="",D382=""),"",ROUND(H382/IF($B$5="نعم",1+$B$6,1)-D382-N(E382),2))</f>
        <v/>
      </c>
      <c r="K382" s="18" t="str">
        <f>IF(OR(J382="",N(H382)&lt;=0),"",J382/(H382/IF($B$5="نعم",1+$B$6,1)))</f>
        <v/>
      </c>
      <c r="L382" s="18" t="str">
        <f>IF(OR(I382="",J382="",N(I382)&lt;=0),"",1-J382/I382)</f>
        <v/>
      </c>
      <c r="M382" s="14"/>
      <c r="N382" s="19" t="str">
        <f>IF(AND(A382="",C382=""),"",IF(A382="","رقم المنتج ناقص",IF(AND($B$9="سلة",ISERROR(VALUE(A382))),"رقم المنتج: أرقام إنجليزية بس",IF(COUNTIF($A$11:$A$1010,A382)&gt;1,"رقم المنتج مكرر",IF(C382="","السعر الحالي ناقص",IF(H382="","حط نسبة خصم أو سعر عرض",IF(H382&lt;=0,"سعر العرض لازم يكون أكبر من صفر",IF(H382&gt;=C382,"سعر العرض = السعر أو أعلى",IF(AND(J382&lt;&gt;"",N(J382)&lt;0,M382&lt;&gt;"نعم"),"تحت التكلفة",IF($B$4="","حط نهاية العرض فوق",IF(AND($B$2&lt;&gt;"",$B$4&lt;$B$2),"النهاية قبل البداية",IF($B$4&lt;TODAY(),"تاريخ النهاية راح",IF(D382="","تمام، بس بدون تكلفة (ما نقدر نحسب ربحك)",IF(N(J382)&lt;0,"تحت التكلفة، وانت قاصد",IF(K382&lt;$B$7,"تمام، بس هامشك أقل من حدّك","جاهز")))))))))))))))</f>
        <v/>
      </c>
      <c r="O382" s="19" t="b">
        <f>AND(N382&lt;&gt;"",ISNA(MATCH(N382,{"رقم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3">
      <c r="A383" s="13"/>
      <c r="B383" s="14"/>
      <c r="C383" s="15"/>
      <c r="D383" s="15"/>
      <c r="E383" s="15"/>
      <c r="F383" s="16"/>
      <c r="G383" s="15"/>
      <c r="H383" s="17" t="str">
        <f>IF(OR(C383="",AND(F383="",G383="")),"",IF(G383&lt;&gt;"",ROUND(G383,2),IF($B$8="ريال كامل",ROUNDDOWN(C383*(1-IF(F383&gt;1,F383/100,F383)),0),IF($B$8="ينتهي بـ ٩",ROUND((C383*(1-IF(F383&gt;1,F383/100,F383))+1)/10,0)*10-1,ROUND(C383*(1-IF(F383&gt;1,F383/100,F383)),2)))))</f>
        <v/>
      </c>
      <c r="I383" s="17" t="str">
        <f>IF(OR(C383="",D383=""),"",ROUND(C383/IF($B$5="نعم",1+$B$6,1)-D383-N(E383),2))</f>
        <v/>
      </c>
      <c r="J383" s="17" t="str">
        <f>IF(OR(H383="",D383=""),"",ROUND(H383/IF($B$5="نعم",1+$B$6,1)-D383-N(E383),2))</f>
        <v/>
      </c>
      <c r="K383" s="18" t="str">
        <f>IF(OR(J383="",N(H383)&lt;=0),"",J383/(H383/IF($B$5="نعم",1+$B$6,1)))</f>
        <v/>
      </c>
      <c r="L383" s="18" t="str">
        <f>IF(OR(I383="",J383="",N(I383)&lt;=0),"",1-J383/I383)</f>
        <v/>
      </c>
      <c r="M383" s="14"/>
      <c r="N383" s="19" t="str">
        <f>IF(AND(A383="",C383=""),"",IF(A383="","رقم المنتج ناقص",IF(AND($B$9="سلة",ISERROR(VALUE(A383))),"رقم المنتج: أرقام إنجليزية بس",IF(COUNTIF($A$11:$A$1010,A383)&gt;1,"رقم المنتج مكرر",IF(C383="","السعر الحالي ناقص",IF(H383="","حط نسبة خصم أو سعر عرض",IF(H383&lt;=0,"سعر العرض لازم يكون أكبر من صفر",IF(H383&gt;=C383,"سعر العرض = السعر أو أعلى",IF(AND(J383&lt;&gt;"",N(J383)&lt;0,M383&lt;&gt;"نعم"),"تحت التكلفة",IF($B$4="","حط نهاية العرض فوق",IF(AND($B$2&lt;&gt;"",$B$4&lt;$B$2),"النهاية قبل البداية",IF($B$4&lt;TODAY(),"تاريخ النهاية راح",IF(D383="","تمام، بس بدون تكلفة (ما نقدر نحسب ربحك)",IF(N(J383)&lt;0,"تحت التكلفة، وانت قاصد",IF(K383&lt;$B$7,"تمام، بس هامشك أقل من حدّك","جاهز")))))))))))))))</f>
        <v/>
      </c>
      <c r="O383" s="19" t="b">
        <f>AND(N383&lt;&gt;"",ISNA(MATCH(N383,{"رقم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4">
      <c r="A384" s="13"/>
      <c r="B384" s="14"/>
      <c r="C384" s="15"/>
      <c r="D384" s="15"/>
      <c r="E384" s="15"/>
      <c r="F384" s="16"/>
      <c r="G384" s="15"/>
      <c r="H384" s="17" t="str">
        <f>IF(OR(C384="",AND(F384="",G384="")),"",IF(G384&lt;&gt;"",ROUND(G384,2),IF($B$8="ريال كامل",ROUNDDOWN(C384*(1-IF(F384&gt;1,F384/100,F384)),0),IF($B$8="ينتهي بـ ٩",ROUND((C384*(1-IF(F384&gt;1,F384/100,F384))+1)/10,0)*10-1,ROUND(C384*(1-IF(F384&gt;1,F384/100,F384)),2)))))</f>
        <v/>
      </c>
      <c r="I384" s="17" t="str">
        <f>IF(OR(C384="",D384=""),"",ROUND(C384/IF($B$5="نعم",1+$B$6,1)-D384-N(E384),2))</f>
        <v/>
      </c>
      <c r="J384" s="17" t="str">
        <f>IF(OR(H384="",D384=""),"",ROUND(H384/IF($B$5="نعم",1+$B$6,1)-D384-N(E384),2))</f>
        <v/>
      </c>
      <c r="K384" s="18" t="str">
        <f>IF(OR(J384="",N(H384)&lt;=0),"",J384/(H384/IF($B$5="نعم",1+$B$6,1)))</f>
        <v/>
      </c>
      <c r="L384" s="18" t="str">
        <f>IF(OR(I384="",J384="",N(I384)&lt;=0),"",1-J384/I384)</f>
        <v/>
      </c>
      <c r="M384" s="14"/>
      <c r="N384" s="19" t="str">
        <f>IF(AND(A384="",C384=""),"",IF(A384="","رقم المنتج ناقص",IF(AND($B$9="سلة",ISERROR(VALUE(A384))),"رقم المنتج: أرقام إنجليزية بس",IF(COUNTIF($A$11:$A$1010,A384)&gt;1,"رقم المنتج مكرر",IF(C384="","السعر الحالي ناقص",IF(H384="","حط نسبة خصم أو سعر عرض",IF(H384&lt;=0,"سعر العرض لازم يكون أكبر من صفر",IF(H384&gt;=C384,"سعر العرض = السعر أو أعلى",IF(AND(J384&lt;&gt;"",N(J384)&lt;0,M384&lt;&gt;"نعم"),"تحت التكلفة",IF($B$4="","حط نهاية العرض فوق",IF(AND($B$2&lt;&gt;"",$B$4&lt;$B$2),"النهاية قبل البداية",IF($B$4&lt;TODAY(),"تاريخ النهاية راح",IF(D384="","تمام، بس بدون تكلفة (ما نقدر نحسب ربحك)",IF(N(J384)&lt;0,"تحت التكلفة، وانت قاصد",IF(K384&lt;$B$7,"تمام، بس هامشك أقل من حدّك","جاهز")))))))))))))))</f>
        <v/>
      </c>
      <c r="O384" s="19" t="b">
        <f>AND(N384&lt;&gt;"",ISNA(MATCH(N384,{"رقم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5">
      <c r="A385" s="13"/>
      <c r="B385" s="14"/>
      <c r="C385" s="15"/>
      <c r="D385" s="15"/>
      <c r="E385" s="15"/>
      <c r="F385" s="16"/>
      <c r="G385" s="15"/>
      <c r="H385" s="17" t="str">
        <f>IF(OR(C385="",AND(F385="",G385="")),"",IF(G385&lt;&gt;"",ROUND(G385,2),IF($B$8="ريال كامل",ROUNDDOWN(C385*(1-IF(F385&gt;1,F385/100,F385)),0),IF($B$8="ينتهي بـ ٩",ROUND((C385*(1-IF(F385&gt;1,F385/100,F385))+1)/10,0)*10-1,ROUND(C385*(1-IF(F385&gt;1,F385/100,F385)),2)))))</f>
        <v/>
      </c>
      <c r="I385" s="17" t="str">
        <f>IF(OR(C385="",D385=""),"",ROUND(C385/IF($B$5="نعم",1+$B$6,1)-D385-N(E385),2))</f>
        <v/>
      </c>
      <c r="J385" s="17" t="str">
        <f>IF(OR(H385="",D385=""),"",ROUND(H385/IF($B$5="نعم",1+$B$6,1)-D385-N(E385),2))</f>
        <v/>
      </c>
      <c r="K385" s="18" t="str">
        <f>IF(OR(J385="",N(H385)&lt;=0),"",J385/(H385/IF($B$5="نعم",1+$B$6,1)))</f>
        <v/>
      </c>
      <c r="L385" s="18" t="str">
        <f>IF(OR(I385="",J385="",N(I385)&lt;=0),"",1-J385/I385)</f>
        <v/>
      </c>
      <c r="M385" s="14"/>
      <c r="N385" s="19" t="str">
        <f>IF(AND(A385="",C385=""),"",IF(A385="","رقم المنتج ناقص",IF(AND($B$9="سلة",ISERROR(VALUE(A385))),"رقم المنتج: أرقام إنجليزية بس",IF(COUNTIF($A$11:$A$1010,A385)&gt;1,"رقم المنتج مكرر",IF(C385="","السعر الحالي ناقص",IF(H385="","حط نسبة خصم أو سعر عرض",IF(H385&lt;=0,"سعر العرض لازم يكون أكبر من صفر",IF(H385&gt;=C385,"سعر العرض = السعر أو أعلى",IF(AND(J385&lt;&gt;"",N(J385)&lt;0,M385&lt;&gt;"نعم"),"تحت التكلفة",IF($B$4="","حط نهاية العرض فوق",IF(AND($B$2&lt;&gt;"",$B$4&lt;$B$2),"النهاية قبل البداية",IF($B$4&lt;TODAY(),"تاريخ النهاية راح",IF(D385="","تمام، بس بدون تكلفة (ما نقدر نحسب ربحك)",IF(N(J385)&lt;0,"تحت التكلفة، وانت قاصد",IF(K385&lt;$B$7,"تمام، بس هامشك أقل من حدّك","جاهز")))))))))))))))</f>
        <v/>
      </c>
      <c r="O385" s="19" t="b">
        <f>AND(N385&lt;&gt;"",ISNA(MATCH(N385,{"رقم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6">
      <c r="A386" s="13"/>
      <c r="B386" s="14"/>
      <c r="C386" s="15"/>
      <c r="D386" s="15"/>
      <c r="E386" s="15"/>
      <c r="F386" s="16"/>
      <c r="G386" s="15"/>
      <c r="H386" s="17" t="str">
        <f>IF(OR(C386="",AND(F386="",G386="")),"",IF(G386&lt;&gt;"",ROUND(G386,2),IF($B$8="ريال كامل",ROUNDDOWN(C386*(1-IF(F386&gt;1,F386/100,F386)),0),IF($B$8="ينتهي بـ ٩",ROUND((C386*(1-IF(F386&gt;1,F386/100,F386))+1)/10,0)*10-1,ROUND(C386*(1-IF(F386&gt;1,F386/100,F386)),2)))))</f>
        <v/>
      </c>
      <c r="I386" s="17" t="str">
        <f>IF(OR(C386="",D386=""),"",ROUND(C386/IF($B$5="نعم",1+$B$6,1)-D386-N(E386),2))</f>
        <v/>
      </c>
      <c r="J386" s="17" t="str">
        <f>IF(OR(H386="",D386=""),"",ROUND(H386/IF($B$5="نعم",1+$B$6,1)-D386-N(E386),2))</f>
        <v/>
      </c>
      <c r="K386" s="18" t="str">
        <f>IF(OR(J386="",N(H386)&lt;=0),"",J386/(H386/IF($B$5="نعم",1+$B$6,1)))</f>
        <v/>
      </c>
      <c r="L386" s="18" t="str">
        <f>IF(OR(I386="",J386="",N(I386)&lt;=0),"",1-J386/I386)</f>
        <v/>
      </c>
      <c r="M386" s="14"/>
      <c r="N386" s="19" t="str">
        <f>IF(AND(A386="",C386=""),"",IF(A386="","رقم المنتج ناقص",IF(AND($B$9="سلة",ISERROR(VALUE(A386))),"رقم المنتج: أرقام إنجليزية بس",IF(COUNTIF($A$11:$A$1010,A386)&gt;1,"رقم المنتج مكرر",IF(C386="","السعر الحالي ناقص",IF(H386="","حط نسبة خصم أو سعر عرض",IF(H386&lt;=0,"سعر العرض لازم يكون أكبر من صفر",IF(H386&gt;=C386,"سعر العرض = السعر أو أعلى",IF(AND(J386&lt;&gt;"",N(J386)&lt;0,M386&lt;&gt;"نعم"),"تحت التكلفة",IF($B$4="","حط نهاية العرض فوق",IF(AND($B$2&lt;&gt;"",$B$4&lt;$B$2),"النهاية قبل البداية",IF($B$4&lt;TODAY(),"تاريخ النهاية راح",IF(D386="","تمام، بس بدون تكلفة (ما نقدر نحسب ربحك)",IF(N(J386)&lt;0,"تحت التكلفة، وانت قاصد",IF(K386&lt;$B$7,"تمام، بس هامشك أقل من حدّك","جاهز")))))))))))))))</f>
        <v/>
      </c>
      <c r="O386" s="19" t="b">
        <f>AND(N386&lt;&gt;"",ISNA(MATCH(N386,{"رقم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7">
      <c r="A387" s="13"/>
      <c r="B387" s="14"/>
      <c r="C387" s="15"/>
      <c r="D387" s="15"/>
      <c r="E387" s="15"/>
      <c r="F387" s="16"/>
      <c r="G387" s="15"/>
      <c r="H387" s="17" t="str">
        <f>IF(OR(C387="",AND(F387="",G387="")),"",IF(G387&lt;&gt;"",ROUND(G387,2),IF($B$8="ريال كامل",ROUNDDOWN(C387*(1-IF(F387&gt;1,F387/100,F387)),0),IF($B$8="ينتهي بـ ٩",ROUND((C387*(1-IF(F387&gt;1,F387/100,F387))+1)/10,0)*10-1,ROUND(C387*(1-IF(F387&gt;1,F387/100,F387)),2)))))</f>
        <v/>
      </c>
      <c r="I387" s="17" t="str">
        <f>IF(OR(C387="",D387=""),"",ROUND(C387/IF($B$5="نعم",1+$B$6,1)-D387-N(E387),2))</f>
        <v/>
      </c>
      <c r="J387" s="17" t="str">
        <f>IF(OR(H387="",D387=""),"",ROUND(H387/IF($B$5="نعم",1+$B$6,1)-D387-N(E387),2))</f>
        <v/>
      </c>
      <c r="K387" s="18" t="str">
        <f>IF(OR(J387="",N(H387)&lt;=0),"",J387/(H387/IF($B$5="نعم",1+$B$6,1)))</f>
        <v/>
      </c>
      <c r="L387" s="18" t="str">
        <f>IF(OR(I387="",J387="",N(I387)&lt;=0),"",1-J387/I387)</f>
        <v/>
      </c>
      <c r="M387" s="14"/>
      <c r="N387" s="19" t="str">
        <f>IF(AND(A387="",C387=""),"",IF(A387="","رقم المنتج ناقص",IF(AND($B$9="سلة",ISERROR(VALUE(A387))),"رقم المنتج: أرقام إنجليزية بس",IF(COUNTIF($A$11:$A$1010,A387)&gt;1,"رقم المنتج مكرر",IF(C387="","السعر الحالي ناقص",IF(H387="","حط نسبة خصم أو سعر عرض",IF(H387&lt;=0,"سعر العرض لازم يكون أكبر من صفر",IF(H387&gt;=C387,"سعر العرض = السعر أو أعلى",IF(AND(J387&lt;&gt;"",N(J387)&lt;0,M387&lt;&gt;"نعم"),"تحت التكلفة",IF($B$4="","حط نهاية العرض فوق",IF(AND($B$2&lt;&gt;"",$B$4&lt;$B$2),"النهاية قبل البداية",IF($B$4&lt;TODAY(),"تاريخ النهاية راح",IF(D387="","تمام، بس بدون تكلفة (ما نقدر نحسب ربحك)",IF(N(J387)&lt;0,"تحت التكلفة، وانت قاصد",IF(K387&lt;$B$7,"تمام، بس هامشك أقل من حدّك","جاهز")))))))))))))))</f>
        <v/>
      </c>
      <c r="O387" s="19" t="b">
        <f>AND(N387&lt;&gt;"",ISNA(MATCH(N387,{"رقم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8">
      <c r="A388" s="13"/>
      <c r="B388" s="14"/>
      <c r="C388" s="15"/>
      <c r="D388" s="15"/>
      <c r="E388" s="15"/>
      <c r="F388" s="16"/>
      <c r="G388" s="15"/>
      <c r="H388" s="17" t="str">
        <f>IF(OR(C388="",AND(F388="",G388="")),"",IF(G388&lt;&gt;"",ROUND(G388,2),IF($B$8="ريال كامل",ROUNDDOWN(C388*(1-IF(F388&gt;1,F388/100,F388)),0),IF($B$8="ينتهي بـ ٩",ROUND((C388*(1-IF(F388&gt;1,F388/100,F388))+1)/10,0)*10-1,ROUND(C388*(1-IF(F388&gt;1,F388/100,F388)),2)))))</f>
        <v/>
      </c>
      <c r="I388" s="17" t="str">
        <f>IF(OR(C388="",D388=""),"",ROUND(C388/IF($B$5="نعم",1+$B$6,1)-D388-N(E388),2))</f>
        <v/>
      </c>
      <c r="J388" s="17" t="str">
        <f>IF(OR(H388="",D388=""),"",ROUND(H388/IF($B$5="نعم",1+$B$6,1)-D388-N(E388),2))</f>
        <v/>
      </c>
      <c r="K388" s="18" t="str">
        <f>IF(OR(J388="",N(H388)&lt;=0),"",J388/(H388/IF($B$5="نعم",1+$B$6,1)))</f>
        <v/>
      </c>
      <c r="L388" s="18" t="str">
        <f>IF(OR(I388="",J388="",N(I388)&lt;=0),"",1-J388/I388)</f>
        <v/>
      </c>
      <c r="M388" s="14"/>
      <c r="N388" s="19" t="str">
        <f>IF(AND(A388="",C388=""),"",IF(A388="","رقم المنتج ناقص",IF(AND($B$9="سلة",ISERROR(VALUE(A388))),"رقم المنتج: أرقام إنجليزية بس",IF(COUNTIF($A$11:$A$1010,A388)&gt;1,"رقم المنتج مكرر",IF(C388="","السعر الحالي ناقص",IF(H388="","حط نسبة خصم أو سعر عرض",IF(H388&lt;=0,"سعر العرض لازم يكون أكبر من صفر",IF(H388&gt;=C388,"سعر العرض = السعر أو أعلى",IF(AND(J388&lt;&gt;"",N(J388)&lt;0,M388&lt;&gt;"نعم"),"تحت التكلفة",IF($B$4="","حط نهاية العرض فوق",IF(AND($B$2&lt;&gt;"",$B$4&lt;$B$2),"النهاية قبل البداية",IF($B$4&lt;TODAY(),"تاريخ النهاية راح",IF(D388="","تمام، بس بدون تكلفة (ما نقدر نحسب ربحك)",IF(N(J388)&lt;0,"تحت التكلفة، وانت قاصد",IF(K388&lt;$B$7,"تمام، بس هامشك أقل من حدّك","جاهز")))))))))))))))</f>
        <v/>
      </c>
      <c r="O388" s="19" t="b">
        <f>AND(N388&lt;&gt;"",ISNA(MATCH(N388,{"رقم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89">
      <c r="A389" s="13"/>
      <c r="B389" s="14"/>
      <c r="C389" s="15"/>
      <c r="D389" s="15"/>
      <c r="E389" s="15"/>
      <c r="F389" s="16"/>
      <c r="G389" s="15"/>
      <c r="H389" s="17" t="str">
        <f>IF(OR(C389="",AND(F389="",G389="")),"",IF(G389&lt;&gt;"",ROUND(G389,2),IF($B$8="ريال كامل",ROUNDDOWN(C389*(1-IF(F389&gt;1,F389/100,F389)),0),IF($B$8="ينتهي بـ ٩",ROUND((C389*(1-IF(F389&gt;1,F389/100,F389))+1)/10,0)*10-1,ROUND(C389*(1-IF(F389&gt;1,F389/100,F389)),2)))))</f>
        <v/>
      </c>
      <c r="I389" s="17" t="str">
        <f>IF(OR(C389="",D389=""),"",ROUND(C389/IF($B$5="نعم",1+$B$6,1)-D389-N(E389),2))</f>
        <v/>
      </c>
      <c r="J389" s="17" t="str">
        <f>IF(OR(H389="",D389=""),"",ROUND(H389/IF($B$5="نعم",1+$B$6,1)-D389-N(E389),2))</f>
        <v/>
      </c>
      <c r="K389" s="18" t="str">
        <f>IF(OR(J389="",N(H389)&lt;=0),"",J389/(H389/IF($B$5="نعم",1+$B$6,1)))</f>
        <v/>
      </c>
      <c r="L389" s="18" t="str">
        <f>IF(OR(I389="",J389="",N(I389)&lt;=0),"",1-J389/I389)</f>
        <v/>
      </c>
      <c r="M389" s="14"/>
      <c r="N389" s="19" t="str">
        <f>IF(AND(A389="",C389=""),"",IF(A389="","رقم المنتج ناقص",IF(AND($B$9="سلة",ISERROR(VALUE(A389))),"رقم المنتج: أرقام إنجليزية بس",IF(COUNTIF($A$11:$A$1010,A389)&gt;1,"رقم المنتج مكرر",IF(C389="","السعر الحالي ناقص",IF(H389="","حط نسبة خصم أو سعر عرض",IF(H389&lt;=0,"سعر العرض لازم يكون أكبر من صفر",IF(H389&gt;=C389,"سعر العرض = السعر أو أعلى",IF(AND(J389&lt;&gt;"",N(J389)&lt;0,M389&lt;&gt;"نعم"),"تحت التكلفة",IF($B$4="","حط نهاية العرض فوق",IF(AND($B$2&lt;&gt;"",$B$4&lt;$B$2),"النهاية قبل البداية",IF($B$4&lt;TODAY(),"تاريخ النهاية راح",IF(D389="","تمام، بس بدون تكلفة (ما نقدر نحسب ربحك)",IF(N(J389)&lt;0,"تحت التكلفة، وانت قاصد",IF(K389&lt;$B$7,"تمام، بس هامشك أقل من حدّك","جاهز")))))))))))))))</f>
        <v/>
      </c>
      <c r="O389" s="19" t="b">
        <f>AND(N389&lt;&gt;"",ISNA(MATCH(N389,{"رقم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0">
      <c r="A390" s="13"/>
      <c r="B390" s="14"/>
      <c r="C390" s="15"/>
      <c r="D390" s="15"/>
      <c r="E390" s="15"/>
      <c r="F390" s="16"/>
      <c r="G390" s="15"/>
      <c r="H390" s="17" t="str">
        <f>IF(OR(C390="",AND(F390="",G390="")),"",IF(G390&lt;&gt;"",ROUND(G390,2),IF($B$8="ريال كامل",ROUNDDOWN(C390*(1-IF(F390&gt;1,F390/100,F390)),0),IF($B$8="ينتهي بـ ٩",ROUND((C390*(1-IF(F390&gt;1,F390/100,F390))+1)/10,0)*10-1,ROUND(C390*(1-IF(F390&gt;1,F390/100,F390)),2)))))</f>
        <v/>
      </c>
      <c r="I390" s="17" t="str">
        <f>IF(OR(C390="",D390=""),"",ROUND(C390/IF($B$5="نعم",1+$B$6,1)-D390-N(E390),2))</f>
        <v/>
      </c>
      <c r="J390" s="17" t="str">
        <f>IF(OR(H390="",D390=""),"",ROUND(H390/IF($B$5="نعم",1+$B$6,1)-D390-N(E390),2))</f>
        <v/>
      </c>
      <c r="K390" s="18" t="str">
        <f>IF(OR(J390="",N(H390)&lt;=0),"",J390/(H390/IF($B$5="نعم",1+$B$6,1)))</f>
        <v/>
      </c>
      <c r="L390" s="18" t="str">
        <f>IF(OR(I390="",J390="",N(I390)&lt;=0),"",1-J390/I390)</f>
        <v/>
      </c>
      <c r="M390" s="14"/>
      <c r="N390" s="19" t="str">
        <f>IF(AND(A390="",C390=""),"",IF(A390="","رقم المنتج ناقص",IF(AND($B$9="سلة",ISERROR(VALUE(A390))),"رقم المنتج: أرقام إنجليزية بس",IF(COUNTIF($A$11:$A$1010,A390)&gt;1,"رقم المنتج مكرر",IF(C390="","السعر الحالي ناقص",IF(H390="","حط نسبة خصم أو سعر عرض",IF(H390&lt;=0,"سعر العرض لازم يكون أكبر من صفر",IF(H390&gt;=C390,"سعر العرض = السعر أو أعلى",IF(AND(J390&lt;&gt;"",N(J390)&lt;0,M390&lt;&gt;"نعم"),"تحت التكلفة",IF($B$4="","حط نهاية العرض فوق",IF(AND($B$2&lt;&gt;"",$B$4&lt;$B$2),"النهاية قبل البداية",IF($B$4&lt;TODAY(),"تاريخ النهاية راح",IF(D390="","تمام، بس بدون تكلفة (ما نقدر نحسب ربحك)",IF(N(J390)&lt;0,"تحت التكلفة، وانت قاصد",IF(K390&lt;$B$7,"تمام، بس هامشك أقل من حدّك","جاهز")))))))))))))))</f>
        <v/>
      </c>
      <c r="O390" s="19" t="b">
        <f>AND(N390&lt;&gt;"",ISNA(MATCH(N390,{"رقم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1">
      <c r="A391" s="13"/>
      <c r="B391" s="14"/>
      <c r="C391" s="15"/>
      <c r="D391" s="15"/>
      <c r="E391" s="15"/>
      <c r="F391" s="16"/>
      <c r="G391" s="15"/>
      <c r="H391" s="17" t="str">
        <f>IF(OR(C391="",AND(F391="",G391="")),"",IF(G391&lt;&gt;"",ROUND(G391,2),IF($B$8="ريال كامل",ROUNDDOWN(C391*(1-IF(F391&gt;1,F391/100,F391)),0),IF($B$8="ينتهي بـ ٩",ROUND((C391*(1-IF(F391&gt;1,F391/100,F391))+1)/10,0)*10-1,ROUND(C391*(1-IF(F391&gt;1,F391/100,F391)),2)))))</f>
        <v/>
      </c>
      <c r="I391" s="17" t="str">
        <f>IF(OR(C391="",D391=""),"",ROUND(C391/IF($B$5="نعم",1+$B$6,1)-D391-N(E391),2))</f>
        <v/>
      </c>
      <c r="J391" s="17" t="str">
        <f>IF(OR(H391="",D391=""),"",ROUND(H391/IF($B$5="نعم",1+$B$6,1)-D391-N(E391),2))</f>
        <v/>
      </c>
      <c r="K391" s="18" t="str">
        <f>IF(OR(J391="",N(H391)&lt;=0),"",J391/(H391/IF($B$5="نعم",1+$B$6,1)))</f>
        <v/>
      </c>
      <c r="L391" s="18" t="str">
        <f>IF(OR(I391="",J391="",N(I391)&lt;=0),"",1-J391/I391)</f>
        <v/>
      </c>
      <c r="M391" s="14"/>
      <c r="N391" s="19" t="str">
        <f>IF(AND(A391="",C391=""),"",IF(A391="","رقم المنتج ناقص",IF(AND($B$9="سلة",ISERROR(VALUE(A391))),"رقم المنتج: أرقام إنجليزية بس",IF(COUNTIF($A$11:$A$1010,A391)&gt;1,"رقم المنتج مكرر",IF(C391="","السعر الحالي ناقص",IF(H391="","حط نسبة خصم أو سعر عرض",IF(H391&lt;=0,"سعر العرض لازم يكون أكبر من صفر",IF(H391&gt;=C391,"سعر العرض = السعر أو أعلى",IF(AND(J391&lt;&gt;"",N(J391)&lt;0,M391&lt;&gt;"نعم"),"تحت التكلفة",IF($B$4="","حط نهاية العرض فوق",IF(AND($B$2&lt;&gt;"",$B$4&lt;$B$2),"النهاية قبل البداية",IF($B$4&lt;TODAY(),"تاريخ النهاية راح",IF(D391="","تمام، بس بدون تكلفة (ما نقدر نحسب ربحك)",IF(N(J391)&lt;0,"تحت التكلفة، وانت قاصد",IF(K391&lt;$B$7,"تمام، بس هامشك أقل من حدّك","جاهز")))))))))))))))</f>
        <v/>
      </c>
      <c r="O391" s="19" t="b">
        <f>AND(N391&lt;&gt;"",ISNA(MATCH(N391,{"رقم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2">
      <c r="A392" s="13"/>
      <c r="B392" s="14"/>
      <c r="C392" s="15"/>
      <c r="D392" s="15"/>
      <c r="E392" s="15"/>
      <c r="F392" s="16"/>
      <c r="G392" s="15"/>
      <c r="H392" s="17" t="str">
        <f>IF(OR(C392="",AND(F392="",G392="")),"",IF(G392&lt;&gt;"",ROUND(G392,2),IF($B$8="ريال كامل",ROUNDDOWN(C392*(1-IF(F392&gt;1,F392/100,F392)),0),IF($B$8="ينتهي بـ ٩",ROUND((C392*(1-IF(F392&gt;1,F392/100,F392))+1)/10,0)*10-1,ROUND(C392*(1-IF(F392&gt;1,F392/100,F392)),2)))))</f>
        <v/>
      </c>
      <c r="I392" s="17" t="str">
        <f>IF(OR(C392="",D392=""),"",ROUND(C392/IF($B$5="نعم",1+$B$6,1)-D392-N(E392),2))</f>
        <v/>
      </c>
      <c r="J392" s="17" t="str">
        <f>IF(OR(H392="",D392=""),"",ROUND(H392/IF($B$5="نعم",1+$B$6,1)-D392-N(E392),2))</f>
        <v/>
      </c>
      <c r="K392" s="18" t="str">
        <f>IF(OR(J392="",N(H392)&lt;=0),"",J392/(H392/IF($B$5="نعم",1+$B$6,1)))</f>
        <v/>
      </c>
      <c r="L392" s="18" t="str">
        <f>IF(OR(I392="",J392="",N(I392)&lt;=0),"",1-J392/I392)</f>
        <v/>
      </c>
      <c r="M392" s="14"/>
      <c r="N392" s="19" t="str">
        <f>IF(AND(A392="",C392=""),"",IF(A392="","رقم المنتج ناقص",IF(AND($B$9="سلة",ISERROR(VALUE(A392))),"رقم المنتج: أرقام إنجليزية بس",IF(COUNTIF($A$11:$A$1010,A392)&gt;1,"رقم المنتج مكرر",IF(C392="","السعر الحالي ناقص",IF(H392="","حط نسبة خصم أو سعر عرض",IF(H392&lt;=0,"سعر العرض لازم يكون أكبر من صفر",IF(H392&gt;=C392,"سعر العرض = السعر أو أعلى",IF(AND(J392&lt;&gt;"",N(J392)&lt;0,M392&lt;&gt;"نعم"),"تحت التكلفة",IF($B$4="","حط نهاية العرض فوق",IF(AND($B$2&lt;&gt;"",$B$4&lt;$B$2),"النهاية قبل البداية",IF($B$4&lt;TODAY(),"تاريخ النهاية راح",IF(D392="","تمام، بس بدون تكلفة (ما نقدر نحسب ربحك)",IF(N(J392)&lt;0,"تحت التكلفة، وانت قاصد",IF(K392&lt;$B$7,"تمام، بس هامشك أقل من حدّك","جاهز")))))))))))))))</f>
        <v/>
      </c>
      <c r="O392" s="19" t="b">
        <f>AND(N392&lt;&gt;"",ISNA(MATCH(N392,{"رقم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3">
      <c r="A393" s="13"/>
      <c r="B393" s="14"/>
      <c r="C393" s="15"/>
      <c r="D393" s="15"/>
      <c r="E393" s="15"/>
      <c r="F393" s="16"/>
      <c r="G393" s="15"/>
      <c r="H393" s="17" t="str">
        <f>IF(OR(C393="",AND(F393="",G393="")),"",IF(G393&lt;&gt;"",ROUND(G393,2),IF($B$8="ريال كامل",ROUNDDOWN(C393*(1-IF(F393&gt;1,F393/100,F393)),0),IF($B$8="ينتهي بـ ٩",ROUND((C393*(1-IF(F393&gt;1,F393/100,F393))+1)/10,0)*10-1,ROUND(C393*(1-IF(F393&gt;1,F393/100,F393)),2)))))</f>
        <v/>
      </c>
      <c r="I393" s="17" t="str">
        <f>IF(OR(C393="",D393=""),"",ROUND(C393/IF($B$5="نعم",1+$B$6,1)-D393-N(E393),2))</f>
        <v/>
      </c>
      <c r="J393" s="17" t="str">
        <f>IF(OR(H393="",D393=""),"",ROUND(H393/IF($B$5="نعم",1+$B$6,1)-D393-N(E393),2))</f>
        <v/>
      </c>
      <c r="K393" s="18" t="str">
        <f>IF(OR(J393="",N(H393)&lt;=0),"",J393/(H393/IF($B$5="نعم",1+$B$6,1)))</f>
        <v/>
      </c>
      <c r="L393" s="18" t="str">
        <f>IF(OR(I393="",J393="",N(I393)&lt;=0),"",1-J393/I393)</f>
        <v/>
      </c>
      <c r="M393" s="14"/>
      <c r="N393" s="19" t="str">
        <f>IF(AND(A393="",C393=""),"",IF(A393="","رقم المنتج ناقص",IF(AND($B$9="سلة",ISERROR(VALUE(A393))),"رقم المنتج: أرقام إنجليزية بس",IF(COUNTIF($A$11:$A$1010,A393)&gt;1,"رقم المنتج مكرر",IF(C393="","السعر الحالي ناقص",IF(H393="","حط نسبة خصم أو سعر عرض",IF(H393&lt;=0,"سعر العرض لازم يكون أكبر من صفر",IF(H393&gt;=C393,"سعر العرض = السعر أو أعلى",IF(AND(J393&lt;&gt;"",N(J393)&lt;0,M393&lt;&gt;"نعم"),"تحت التكلفة",IF($B$4="","حط نهاية العرض فوق",IF(AND($B$2&lt;&gt;"",$B$4&lt;$B$2),"النهاية قبل البداية",IF($B$4&lt;TODAY(),"تاريخ النهاية راح",IF(D393="","تمام، بس بدون تكلفة (ما نقدر نحسب ربحك)",IF(N(J393)&lt;0,"تحت التكلفة، وانت قاصد",IF(K393&lt;$B$7,"تمام، بس هامشك أقل من حدّك","جاهز")))))))))))))))</f>
        <v/>
      </c>
      <c r="O393" s="19" t="b">
        <f>AND(N393&lt;&gt;"",ISNA(MATCH(N393,{"رقم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4">
      <c r="A394" s="13"/>
      <c r="B394" s="14"/>
      <c r="C394" s="15"/>
      <c r="D394" s="15"/>
      <c r="E394" s="15"/>
      <c r="F394" s="16"/>
      <c r="G394" s="15"/>
      <c r="H394" s="17" t="str">
        <f>IF(OR(C394="",AND(F394="",G394="")),"",IF(G394&lt;&gt;"",ROUND(G394,2),IF($B$8="ريال كامل",ROUNDDOWN(C394*(1-IF(F394&gt;1,F394/100,F394)),0),IF($B$8="ينتهي بـ ٩",ROUND((C394*(1-IF(F394&gt;1,F394/100,F394))+1)/10,0)*10-1,ROUND(C394*(1-IF(F394&gt;1,F394/100,F394)),2)))))</f>
        <v/>
      </c>
      <c r="I394" s="17" t="str">
        <f>IF(OR(C394="",D394=""),"",ROUND(C394/IF($B$5="نعم",1+$B$6,1)-D394-N(E394),2))</f>
        <v/>
      </c>
      <c r="J394" s="17" t="str">
        <f>IF(OR(H394="",D394=""),"",ROUND(H394/IF($B$5="نعم",1+$B$6,1)-D394-N(E394),2))</f>
        <v/>
      </c>
      <c r="K394" s="18" t="str">
        <f>IF(OR(J394="",N(H394)&lt;=0),"",J394/(H394/IF($B$5="نعم",1+$B$6,1)))</f>
        <v/>
      </c>
      <c r="L394" s="18" t="str">
        <f>IF(OR(I394="",J394="",N(I394)&lt;=0),"",1-J394/I394)</f>
        <v/>
      </c>
      <c r="M394" s="14"/>
      <c r="N394" s="19" t="str">
        <f>IF(AND(A394="",C394=""),"",IF(A394="","رقم المنتج ناقص",IF(AND($B$9="سلة",ISERROR(VALUE(A394))),"رقم المنتج: أرقام إنجليزية بس",IF(COUNTIF($A$11:$A$1010,A394)&gt;1,"رقم المنتج مكرر",IF(C394="","السعر الحالي ناقص",IF(H394="","حط نسبة خصم أو سعر عرض",IF(H394&lt;=0,"سعر العرض لازم يكون أكبر من صفر",IF(H394&gt;=C394,"سعر العرض = السعر أو أعلى",IF(AND(J394&lt;&gt;"",N(J394)&lt;0,M394&lt;&gt;"نعم"),"تحت التكلفة",IF($B$4="","حط نهاية العرض فوق",IF(AND($B$2&lt;&gt;"",$B$4&lt;$B$2),"النهاية قبل البداية",IF($B$4&lt;TODAY(),"تاريخ النهاية راح",IF(D394="","تمام، بس بدون تكلفة (ما نقدر نحسب ربحك)",IF(N(J394)&lt;0,"تحت التكلفة، وانت قاصد",IF(K394&lt;$B$7,"تمام، بس هامشك أقل من حدّك","جاهز")))))))))))))))</f>
        <v/>
      </c>
      <c r="O394" s="19" t="b">
        <f>AND(N394&lt;&gt;"",ISNA(MATCH(N394,{"رقم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5">
      <c r="A395" s="13"/>
      <c r="B395" s="14"/>
      <c r="C395" s="15"/>
      <c r="D395" s="15"/>
      <c r="E395" s="15"/>
      <c r="F395" s="16"/>
      <c r="G395" s="15"/>
      <c r="H395" s="17" t="str">
        <f>IF(OR(C395="",AND(F395="",G395="")),"",IF(G395&lt;&gt;"",ROUND(G395,2),IF($B$8="ريال كامل",ROUNDDOWN(C395*(1-IF(F395&gt;1,F395/100,F395)),0),IF($B$8="ينتهي بـ ٩",ROUND((C395*(1-IF(F395&gt;1,F395/100,F395))+1)/10,0)*10-1,ROUND(C395*(1-IF(F395&gt;1,F395/100,F395)),2)))))</f>
        <v/>
      </c>
      <c r="I395" s="17" t="str">
        <f>IF(OR(C395="",D395=""),"",ROUND(C395/IF($B$5="نعم",1+$B$6,1)-D395-N(E395),2))</f>
        <v/>
      </c>
      <c r="J395" s="17" t="str">
        <f>IF(OR(H395="",D395=""),"",ROUND(H395/IF($B$5="نعم",1+$B$6,1)-D395-N(E395),2))</f>
        <v/>
      </c>
      <c r="K395" s="18" t="str">
        <f>IF(OR(J395="",N(H395)&lt;=0),"",J395/(H395/IF($B$5="نعم",1+$B$6,1)))</f>
        <v/>
      </c>
      <c r="L395" s="18" t="str">
        <f>IF(OR(I395="",J395="",N(I395)&lt;=0),"",1-J395/I395)</f>
        <v/>
      </c>
      <c r="M395" s="14"/>
      <c r="N395" s="19" t="str">
        <f>IF(AND(A395="",C395=""),"",IF(A395="","رقم المنتج ناقص",IF(AND($B$9="سلة",ISERROR(VALUE(A395))),"رقم المنتج: أرقام إنجليزية بس",IF(COUNTIF($A$11:$A$1010,A395)&gt;1,"رقم المنتج مكرر",IF(C395="","السعر الحالي ناقص",IF(H395="","حط نسبة خصم أو سعر عرض",IF(H395&lt;=0,"سعر العرض لازم يكون أكبر من صفر",IF(H395&gt;=C395,"سعر العرض = السعر أو أعلى",IF(AND(J395&lt;&gt;"",N(J395)&lt;0,M395&lt;&gt;"نعم"),"تحت التكلفة",IF($B$4="","حط نهاية العرض فوق",IF(AND($B$2&lt;&gt;"",$B$4&lt;$B$2),"النهاية قبل البداية",IF($B$4&lt;TODAY(),"تاريخ النهاية راح",IF(D395="","تمام، بس بدون تكلفة (ما نقدر نحسب ربحك)",IF(N(J395)&lt;0,"تحت التكلفة، وانت قاصد",IF(K395&lt;$B$7,"تمام، بس هامشك أقل من حدّك","جاهز")))))))))))))))</f>
        <v/>
      </c>
      <c r="O395" s="19" t="b">
        <f>AND(N395&lt;&gt;"",ISNA(MATCH(N395,{"رقم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6">
      <c r="A396" s="13"/>
      <c r="B396" s="14"/>
      <c r="C396" s="15"/>
      <c r="D396" s="15"/>
      <c r="E396" s="15"/>
      <c r="F396" s="16"/>
      <c r="G396" s="15"/>
      <c r="H396" s="17" t="str">
        <f>IF(OR(C396="",AND(F396="",G396="")),"",IF(G396&lt;&gt;"",ROUND(G396,2),IF($B$8="ريال كامل",ROUNDDOWN(C396*(1-IF(F396&gt;1,F396/100,F396)),0),IF($B$8="ينتهي بـ ٩",ROUND((C396*(1-IF(F396&gt;1,F396/100,F396))+1)/10,0)*10-1,ROUND(C396*(1-IF(F396&gt;1,F396/100,F396)),2)))))</f>
        <v/>
      </c>
      <c r="I396" s="17" t="str">
        <f>IF(OR(C396="",D396=""),"",ROUND(C396/IF($B$5="نعم",1+$B$6,1)-D396-N(E396),2))</f>
        <v/>
      </c>
      <c r="J396" s="17" t="str">
        <f>IF(OR(H396="",D396=""),"",ROUND(H396/IF($B$5="نعم",1+$B$6,1)-D396-N(E396),2))</f>
        <v/>
      </c>
      <c r="K396" s="18" t="str">
        <f>IF(OR(J396="",N(H396)&lt;=0),"",J396/(H396/IF($B$5="نعم",1+$B$6,1)))</f>
        <v/>
      </c>
      <c r="L396" s="18" t="str">
        <f>IF(OR(I396="",J396="",N(I396)&lt;=0),"",1-J396/I396)</f>
        <v/>
      </c>
      <c r="M396" s="14"/>
      <c r="N396" s="19" t="str">
        <f>IF(AND(A396="",C396=""),"",IF(A396="","رقم المنتج ناقص",IF(AND($B$9="سلة",ISERROR(VALUE(A396))),"رقم المنتج: أرقام إنجليزية بس",IF(COUNTIF($A$11:$A$1010,A396)&gt;1,"رقم المنتج مكرر",IF(C396="","السعر الحالي ناقص",IF(H396="","حط نسبة خصم أو سعر عرض",IF(H396&lt;=0,"سعر العرض لازم يكون أكبر من صفر",IF(H396&gt;=C396,"سعر العرض = السعر أو أعلى",IF(AND(J396&lt;&gt;"",N(J396)&lt;0,M396&lt;&gt;"نعم"),"تحت التكلفة",IF($B$4="","حط نهاية العرض فوق",IF(AND($B$2&lt;&gt;"",$B$4&lt;$B$2),"النهاية قبل البداية",IF($B$4&lt;TODAY(),"تاريخ النهاية راح",IF(D396="","تمام، بس بدون تكلفة (ما نقدر نحسب ربحك)",IF(N(J396)&lt;0,"تحت التكلفة، وانت قاصد",IF(K396&lt;$B$7,"تمام، بس هامشك أقل من حدّك","جاهز")))))))))))))))</f>
        <v/>
      </c>
      <c r="O396" s="19" t="b">
        <f>AND(N396&lt;&gt;"",ISNA(MATCH(N396,{"رقم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7">
      <c r="A397" s="13"/>
      <c r="B397" s="14"/>
      <c r="C397" s="15"/>
      <c r="D397" s="15"/>
      <c r="E397" s="15"/>
      <c r="F397" s="16"/>
      <c r="G397" s="15"/>
      <c r="H397" s="17" t="str">
        <f>IF(OR(C397="",AND(F397="",G397="")),"",IF(G397&lt;&gt;"",ROUND(G397,2),IF($B$8="ريال كامل",ROUNDDOWN(C397*(1-IF(F397&gt;1,F397/100,F397)),0),IF($B$8="ينتهي بـ ٩",ROUND((C397*(1-IF(F397&gt;1,F397/100,F397))+1)/10,0)*10-1,ROUND(C397*(1-IF(F397&gt;1,F397/100,F397)),2)))))</f>
        <v/>
      </c>
      <c r="I397" s="17" t="str">
        <f>IF(OR(C397="",D397=""),"",ROUND(C397/IF($B$5="نعم",1+$B$6,1)-D397-N(E397),2))</f>
        <v/>
      </c>
      <c r="J397" s="17" t="str">
        <f>IF(OR(H397="",D397=""),"",ROUND(H397/IF($B$5="نعم",1+$B$6,1)-D397-N(E397),2))</f>
        <v/>
      </c>
      <c r="K397" s="18" t="str">
        <f>IF(OR(J397="",N(H397)&lt;=0),"",J397/(H397/IF($B$5="نعم",1+$B$6,1)))</f>
        <v/>
      </c>
      <c r="L397" s="18" t="str">
        <f>IF(OR(I397="",J397="",N(I397)&lt;=0),"",1-J397/I397)</f>
        <v/>
      </c>
      <c r="M397" s="14"/>
      <c r="N397" s="19" t="str">
        <f>IF(AND(A397="",C397=""),"",IF(A397="","رقم المنتج ناقص",IF(AND($B$9="سلة",ISERROR(VALUE(A397))),"رقم المنتج: أرقام إنجليزية بس",IF(COUNTIF($A$11:$A$1010,A397)&gt;1,"رقم المنتج مكرر",IF(C397="","السعر الحالي ناقص",IF(H397="","حط نسبة خصم أو سعر عرض",IF(H397&lt;=0,"سعر العرض لازم يكون أكبر من صفر",IF(H397&gt;=C397,"سعر العرض = السعر أو أعلى",IF(AND(J397&lt;&gt;"",N(J397)&lt;0,M397&lt;&gt;"نعم"),"تحت التكلفة",IF($B$4="","حط نهاية العرض فوق",IF(AND($B$2&lt;&gt;"",$B$4&lt;$B$2),"النهاية قبل البداية",IF($B$4&lt;TODAY(),"تاريخ النهاية راح",IF(D397="","تمام، بس بدون تكلفة (ما نقدر نحسب ربحك)",IF(N(J397)&lt;0,"تحت التكلفة، وانت قاصد",IF(K397&lt;$B$7,"تمام، بس هامشك أقل من حدّك","جاهز")))))))))))))))</f>
        <v/>
      </c>
      <c r="O397" s="19" t="b">
        <f>AND(N397&lt;&gt;"",ISNA(MATCH(N397,{"رقم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8">
      <c r="A398" s="13"/>
      <c r="B398" s="14"/>
      <c r="C398" s="15"/>
      <c r="D398" s="15"/>
      <c r="E398" s="15"/>
      <c r="F398" s="16"/>
      <c r="G398" s="15"/>
      <c r="H398" s="17" t="str">
        <f>IF(OR(C398="",AND(F398="",G398="")),"",IF(G398&lt;&gt;"",ROUND(G398,2),IF($B$8="ريال كامل",ROUNDDOWN(C398*(1-IF(F398&gt;1,F398/100,F398)),0),IF($B$8="ينتهي بـ ٩",ROUND((C398*(1-IF(F398&gt;1,F398/100,F398))+1)/10,0)*10-1,ROUND(C398*(1-IF(F398&gt;1,F398/100,F398)),2)))))</f>
        <v/>
      </c>
      <c r="I398" s="17" t="str">
        <f>IF(OR(C398="",D398=""),"",ROUND(C398/IF($B$5="نعم",1+$B$6,1)-D398-N(E398),2))</f>
        <v/>
      </c>
      <c r="J398" s="17" t="str">
        <f>IF(OR(H398="",D398=""),"",ROUND(H398/IF($B$5="نعم",1+$B$6,1)-D398-N(E398),2))</f>
        <v/>
      </c>
      <c r="K398" s="18" t="str">
        <f>IF(OR(J398="",N(H398)&lt;=0),"",J398/(H398/IF($B$5="نعم",1+$B$6,1)))</f>
        <v/>
      </c>
      <c r="L398" s="18" t="str">
        <f>IF(OR(I398="",J398="",N(I398)&lt;=0),"",1-J398/I398)</f>
        <v/>
      </c>
      <c r="M398" s="14"/>
      <c r="N398" s="19" t="str">
        <f>IF(AND(A398="",C398=""),"",IF(A398="","رقم المنتج ناقص",IF(AND($B$9="سلة",ISERROR(VALUE(A398))),"رقم المنتج: أرقام إنجليزية بس",IF(COUNTIF($A$11:$A$1010,A398)&gt;1,"رقم المنتج مكرر",IF(C398="","السعر الحالي ناقص",IF(H398="","حط نسبة خصم أو سعر عرض",IF(H398&lt;=0,"سعر العرض لازم يكون أكبر من صفر",IF(H398&gt;=C398,"سعر العرض = السعر أو أعلى",IF(AND(J398&lt;&gt;"",N(J398)&lt;0,M398&lt;&gt;"نعم"),"تحت التكلفة",IF($B$4="","حط نهاية العرض فوق",IF(AND($B$2&lt;&gt;"",$B$4&lt;$B$2),"النهاية قبل البداية",IF($B$4&lt;TODAY(),"تاريخ النهاية راح",IF(D398="","تمام، بس بدون تكلفة (ما نقدر نحسب ربحك)",IF(N(J398)&lt;0,"تحت التكلفة، وانت قاصد",IF(K398&lt;$B$7,"تمام، بس هامشك أقل من حدّك","جاهز")))))))))))))))</f>
        <v/>
      </c>
      <c r="O398" s="19" t="b">
        <f>AND(N398&lt;&gt;"",ISNA(MATCH(N398,{"رقم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399">
      <c r="A399" s="13"/>
      <c r="B399" s="14"/>
      <c r="C399" s="15"/>
      <c r="D399" s="15"/>
      <c r="E399" s="15"/>
      <c r="F399" s="16"/>
      <c r="G399" s="15"/>
      <c r="H399" s="17" t="str">
        <f>IF(OR(C399="",AND(F399="",G399="")),"",IF(G399&lt;&gt;"",ROUND(G399,2),IF($B$8="ريال كامل",ROUNDDOWN(C399*(1-IF(F399&gt;1,F399/100,F399)),0),IF($B$8="ينتهي بـ ٩",ROUND((C399*(1-IF(F399&gt;1,F399/100,F399))+1)/10,0)*10-1,ROUND(C399*(1-IF(F399&gt;1,F399/100,F399)),2)))))</f>
        <v/>
      </c>
      <c r="I399" s="17" t="str">
        <f>IF(OR(C399="",D399=""),"",ROUND(C399/IF($B$5="نعم",1+$B$6,1)-D399-N(E399),2))</f>
        <v/>
      </c>
      <c r="J399" s="17" t="str">
        <f>IF(OR(H399="",D399=""),"",ROUND(H399/IF($B$5="نعم",1+$B$6,1)-D399-N(E399),2))</f>
        <v/>
      </c>
      <c r="K399" s="18" t="str">
        <f>IF(OR(J399="",N(H399)&lt;=0),"",J399/(H399/IF($B$5="نعم",1+$B$6,1)))</f>
        <v/>
      </c>
      <c r="L399" s="18" t="str">
        <f>IF(OR(I399="",J399="",N(I399)&lt;=0),"",1-J399/I399)</f>
        <v/>
      </c>
      <c r="M399" s="14"/>
      <c r="N399" s="19" t="str">
        <f>IF(AND(A399="",C399=""),"",IF(A399="","رقم المنتج ناقص",IF(AND($B$9="سلة",ISERROR(VALUE(A399))),"رقم المنتج: أرقام إنجليزية بس",IF(COUNTIF($A$11:$A$1010,A399)&gt;1,"رقم المنتج مكرر",IF(C399="","السعر الحالي ناقص",IF(H399="","حط نسبة خصم أو سعر عرض",IF(H399&lt;=0,"سعر العرض لازم يكون أكبر من صفر",IF(H399&gt;=C399,"سعر العرض = السعر أو أعلى",IF(AND(J399&lt;&gt;"",N(J399)&lt;0,M399&lt;&gt;"نعم"),"تحت التكلفة",IF($B$4="","حط نهاية العرض فوق",IF(AND($B$2&lt;&gt;"",$B$4&lt;$B$2),"النهاية قبل البداية",IF($B$4&lt;TODAY(),"تاريخ النهاية راح",IF(D399="","تمام، بس بدون تكلفة (ما نقدر نحسب ربحك)",IF(N(J399)&lt;0,"تحت التكلفة، وانت قاصد",IF(K399&lt;$B$7,"تمام، بس هامشك أقل من حدّك","جاهز")))))))))))))))</f>
        <v/>
      </c>
      <c r="O399" s="19" t="b">
        <f>AND(N399&lt;&gt;"",ISNA(MATCH(N399,{"رقم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0">
      <c r="A400" s="13"/>
      <c r="B400" s="14"/>
      <c r="C400" s="15"/>
      <c r="D400" s="15"/>
      <c r="E400" s="15"/>
      <c r="F400" s="16"/>
      <c r="G400" s="15"/>
      <c r="H400" s="17" t="str">
        <f>IF(OR(C400="",AND(F400="",G400="")),"",IF(G400&lt;&gt;"",ROUND(G400,2),IF($B$8="ريال كامل",ROUNDDOWN(C400*(1-IF(F400&gt;1,F400/100,F400)),0),IF($B$8="ينتهي بـ ٩",ROUND((C400*(1-IF(F400&gt;1,F400/100,F400))+1)/10,0)*10-1,ROUND(C400*(1-IF(F400&gt;1,F400/100,F400)),2)))))</f>
        <v/>
      </c>
      <c r="I400" s="17" t="str">
        <f>IF(OR(C400="",D400=""),"",ROUND(C400/IF($B$5="نعم",1+$B$6,1)-D400-N(E400),2))</f>
        <v/>
      </c>
      <c r="J400" s="17" t="str">
        <f>IF(OR(H400="",D400=""),"",ROUND(H400/IF($B$5="نعم",1+$B$6,1)-D400-N(E400),2))</f>
        <v/>
      </c>
      <c r="K400" s="18" t="str">
        <f>IF(OR(J400="",N(H400)&lt;=0),"",J400/(H400/IF($B$5="نعم",1+$B$6,1)))</f>
        <v/>
      </c>
      <c r="L400" s="18" t="str">
        <f>IF(OR(I400="",J400="",N(I400)&lt;=0),"",1-J400/I400)</f>
        <v/>
      </c>
      <c r="M400" s="14"/>
      <c r="N400" s="19" t="str">
        <f>IF(AND(A400="",C400=""),"",IF(A400="","رقم المنتج ناقص",IF(AND($B$9="سلة",ISERROR(VALUE(A400))),"رقم المنتج: أرقام إنجليزية بس",IF(COUNTIF($A$11:$A$1010,A400)&gt;1,"رقم المنتج مكرر",IF(C400="","السعر الحالي ناقص",IF(H400="","حط نسبة خصم أو سعر عرض",IF(H400&lt;=0,"سعر العرض لازم يكون أكبر من صفر",IF(H400&gt;=C400,"سعر العرض = السعر أو أعلى",IF(AND(J400&lt;&gt;"",N(J400)&lt;0,M400&lt;&gt;"نعم"),"تحت التكلفة",IF($B$4="","حط نهاية العرض فوق",IF(AND($B$2&lt;&gt;"",$B$4&lt;$B$2),"النهاية قبل البداية",IF($B$4&lt;TODAY(),"تاريخ النهاية راح",IF(D400="","تمام، بس بدون تكلفة (ما نقدر نحسب ربحك)",IF(N(J400)&lt;0,"تحت التكلفة، وانت قاصد",IF(K400&lt;$B$7,"تمام، بس هامشك أقل من حدّك","جاهز")))))))))))))))</f>
        <v/>
      </c>
      <c r="O400" s="19" t="b">
        <f>AND(N400&lt;&gt;"",ISNA(MATCH(N400,{"رقم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1">
      <c r="A401" s="13"/>
      <c r="B401" s="14"/>
      <c r="C401" s="15"/>
      <c r="D401" s="15"/>
      <c r="E401" s="15"/>
      <c r="F401" s="16"/>
      <c r="G401" s="15"/>
      <c r="H401" s="17" t="str">
        <f>IF(OR(C401="",AND(F401="",G401="")),"",IF(G401&lt;&gt;"",ROUND(G401,2),IF($B$8="ريال كامل",ROUNDDOWN(C401*(1-IF(F401&gt;1,F401/100,F401)),0),IF($B$8="ينتهي بـ ٩",ROUND((C401*(1-IF(F401&gt;1,F401/100,F401))+1)/10,0)*10-1,ROUND(C401*(1-IF(F401&gt;1,F401/100,F401)),2)))))</f>
        <v/>
      </c>
      <c r="I401" s="17" t="str">
        <f>IF(OR(C401="",D401=""),"",ROUND(C401/IF($B$5="نعم",1+$B$6,1)-D401-N(E401),2))</f>
        <v/>
      </c>
      <c r="J401" s="17" t="str">
        <f>IF(OR(H401="",D401=""),"",ROUND(H401/IF($B$5="نعم",1+$B$6,1)-D401-N(E401),2))</f>
        <v/>
      </c>
      <c r="K401" s="18" t="str">
        <f>IF(OR(J401="",N(H401)&lt;=0),"",J401/(H401/IF($B$5="نعم",1+$B$6,1)))</f>
        <v/>
      </c>
      <c r="L401" s="18" t="str">
        <f>IF(OR(I401="",J401="",N(I401)&lt;=0),"",1-J401/I401)</f>
        <v/>
      </c>
      <c r="M401" s="14"/>
      <c r="N401" s="19" t="str">
        <f>IF(AND(A401="",C401=""),"",IF(A401="","رقم المنتج ناقص",IF(AND($B$9="سلة",ISERROR(VALUE(A401))),"رقم المنتج: أرقام إنجليزية بس",IF(COUNTIF($A$11:$A$1010,A401)&gt;1,"رقم المنتج مكرر",IF(C401="","السعر الحالي ناقص",IF(H401="","حط نسبة خصم أو سعر عرض",IF(H401&lt;=0,"سعر العرض لازم يكون أكبر من صفر",IF(H401&gt;=C401,"سعر العرض = السعر أو أعلى",IF(AND(J401&lt;&gt;"",N(J401)&lt;0,M401&lt;&gt;"نعم"),"تحت التكلفة",IF($B$4="","حط نهاية العرض فوق",IF(AND($B$2&lt;&gt;"",$B$4&lt;$B$2),"النهاية قبل البداية",IF($B$4&lt;TODAY(),"تاريخ النهاية راح",IF(D401="","تمام، بس بدون تكلفة (ما نقدر نحسب ربحك)",IF(N(J401)&lt;0,"تحت التكلفة، وانت قاصد",IF(K401&lt;$B$7,"تمام، بس هامشك أقل من حدّك","جاهز")))))))))))))))</f>
        <v/>
      </c>
      <c r="O401" s="19" t="b">
        <f>AND(N401&lt;&gt;"",ISNA(MATCH(N401,{"رقم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2">
      <c r="A402" s="13"/>
      <c r="B402" s="14"/>
      <c r="C402" s="15"/>
      <c r="D402" s="15"/>
      <c r="E402" s="15"/>
      <c r="F402" s="16"/>
      <c r="G402" s="15"/>
      <c r="H402" s="17" t="str">
        <f>IF(OR(C402="",AND(F402="",G402="")),"",IF(G402&lt;&gt;"",ROUND(G402,2),IF($B$8="ريال كامل",ROUNDDOWN(C402*(1-IF(F402&gt;1,F402/100,F402)),0),IF($B$8="ينتهي بـ ٩",ROUND((C402*(1-IF(F402&gt;1,F402/100,F402))+1)/10,0)*10-1,ROUND(C402*(1-IF(F402&gt;1,F402/100,F402)),2)))))</f>
        <v/>
      </c>
      <c r="I402" s="17" t="str">
        <f>IF(OR(C402="",D402=""),"",ROUND(C402/IF($B$5="نعم",1+$B$6,1)-D402-N(E402),2))</f>
        <v/>
      </c>
      <c r="J402" s="17" t="str">
        <f>IF(OR(H402="",D402=""),"",ROUND(H402/IF($B$5="نعم",1+$B$6,1)-D402-N(E402),2))</f>
        <v/>
      </c>
      <c r="K402" s="18" t="str">
        <f>IF(OR(J402="",N(H402)&lt;=0),"",J402/(H402/IF($B$5="نعم",1+$B$6,1)))</f>
        <v/>
      </c>
      <c r="L402" s="18" t="str">
        <f>IF(OR(I402="",J402="",N(I402)&lt;=0),"",1-J402/I402)</f>
        <v/>
      </c>
      <c r="M402" s="14"/>
      <c r="N402" s="19" t="str">
        <f>IF(AND(A402="",C402=""),"",IF(A402="","رقم المنتج ناقص",IF(AND($B$9="سلة",ISERROR(VALUE(A402))),"رقم المنتج: أرقام إنجليزية بس",IF(COUNTIF($A$11:$A$1010,A402)&gt;1,"رقم المنتج مكرر",IF(C402="","السعر الحالي ناقص",IF(H402="","حط نسبة خصم أو سعر عرض",IF(H402&lt;=0,"سعر العرض لازم يكون أكبر من صفر",IF(H402&gt;=C402,"سعر العرض = السعر أو أعلى",IF(AND(J402&lt;&gt;"",N(J402)&lt;0,M402&lt;&gt;"نعم"),"تحت التكلفة",IF($B$4="","حط نهاية العرض فوق",IF(AND($B$2&lt;&gt;"",$B$4&lt;$B$2),"النهاية قبل البداية",IF($B$4&lt;TODAY(),"تاريخ النهاية راح",IF(D402="","تمام، بس بدون تكلفة (ما نقدر نحسب ربحك)",IF(N(J402)&lt;0,"تحت التكلفة، وانت قاصد",IF(K402&lt;$B$7,"تمام، بس هامشك أقل من حدّك","جاهز")))))))))))))))</f>
        <v/>
      </c>
      <c r="O402" s="19" t="b">
        <f>AND(N402&lt;&gt;"",ISNA(MATCH(N402,{"رقم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3">
      <c r="A403" s="13"/>
      <c r="B403" s="14"/>
      <c r="C403" s="15"/>
      <c r="D403" s="15"/>
      <c r="E403" s="15"/>
      <c r="F403" s="16"/>
      <c r="G403" s="15"/>
      <c r="H403" s="17" t="str">
        <f>IF(OR(C403="",AND(F403="",G403="")),"",IF(G403&lt;&gt;"",ROUND(G403,2),IF($B$8="ريال كامل",ROUNDDOWN(C403*(1-IF(F403&gt;1,F403/100,F403)),0),IF($B$8="ينتهي بـ ٩",ROUND((C403*(1-IF(F403&gt;1,F403/100,F403))+1)/10,0)*10-1,ROUND(C403*(1-IF(F403&gt;1,F403/100,F403)),2)))))</f>
        <v/>
      </c>
      <c r="I403" s="17" t="str">
        <f>IF(OR(C403="",D403=""),"",ROUND(C403/IF($B$5="نعم",1+$B$6,1)-D403-N(E403),2))</f>
        <v/>
      </c>
      <c r="J403" s="17" t="str">
        <f>IF(OR(H403="",D403=""),"",ROUND(H403/IF($B$5="نعم",1+$B$6,1)-D403-N(E403),2))</f>
        <v/>
      </c>
      <c r="K403" s="18" t="str">
        <f>IF(OR(J403="",N(H403)&lt;=0),"",J403/(H403/IF($B$5="نعم",1+$B$6,1)))</f>
        <v/>
      </c>
      <c r="L403" s="18" t="str">
        <f>IF(OR(I403="",J403="",N(I403)&lt;=0),"",1-J403/I403)</f>
        <v/>
      </c>
      <c r="M403" s="14"/>
      <c r="N403" s="19" t="str">
        <f>IF(AND(A403="",C403=""),"",IF(A403="","رقم المنتج ناقص",IF(AND($B$9="سلة",ISERROR(VALUE(A403))),"رقم المنتج: أرقام إنجليزية بس",IF(COUNTIF($A$11:$A$1010,A403)&gt;1,"رقم المنتج مكرر",IF(C403="","السعر الحالي ناقص",IF(H403="","حط نسبة خصم أو سعر عرض",IF(H403&lt;=0,"سعر العرض لازم يكون أكبر من صفر",IF(H403&gt;=C403,"سعر العرض = السعر أو أعلى",IF(AND(J403&lt;&gt;"",N(J403)&lt;0,M403&lt;&gt;"نعم"),"تحت التكلفة",IF($B$4="","حط نهاية العرض فوق",IF(AND($B$2&lt;&gt;"",$B$4&lt;$B$2),"النهاية قبل البداية",IF($B$4&lt;TODAY(),"تاريخ النهاية راح",IF(D403="","تمام، بس بدون تكلفة (ما نقدر نحسب ربحك)",IF(N(J403)&lt;0,"تحت التكلفة، وانت قاصد",IF(K403&lt;$B$7,"تمام، بس هامشك أقل من حدّك","جاهز")))))))))))))))</f>
        <v/>
      </c>
      <c r="O403" s="19" t="b">
        <f>AND(N403&lt;&gt;"",ISNA(MATCH(N403,{"رقم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4">
      <c r="A404" s="13"/>
      <c r="B404" s="14"/>
      <c r="C404" s="15"/>
      <c r="D404" s="15"/>
      <c r="E404" s="15"/>
      <c r="F404" s="16"/>
      <c r="G404" s="15"/>
      <c r="H404" s="17" t="str">
        <f>IF(OR(C404="",AND(F404="",G404="")),"",IF(G404&lt;&gt;"",ROUND(G404,2),IF($B$8="ريال كامل",ROUNDDOWN(C404*(1-IF(F404&gt;1,F404/100,F404)),0),IF($B$8="ينتهي بـ ٩",ROUND((C404*(1-IF(F404&gt;1,F404/100,F404))+1)/10,0)*10-1,ROUND(C404*(1-IF(F404&gt;1,F404/100,F404)),2)))))</f>
        <v/>
      </c>
      <c r="I404" s="17" t="str">
        <f>IF(OR(C404="",D404=""),"",ROUND(C404/IF($B$5="نعم",1+$B$6,1)-D404-N(E404),2))</f>
        <v/>
      </c>
      <c r="J404" s="17" t="str">
        <f>IF(OR(H404="",D404=""),"",ROUND(H404/IF($B$5="نعم",1+$B$6,1)-D404-N(E404),2))</f>
        <v/>
      </c>
      <c r="K404" s="18" t="str">
        <f>IF(OR(J404="",N(H404)&lt;=0),"",J404/(H404/IF($B$5="نعم",1+$B$6,1)))</f>
        <v/>
      </c>
      <c r="L404" s="18" t="str">
        <f>IF(OR(I404="",J404="",N(I404)&lt;=0),"",1-J404/I404)</f>
        <v/>
      </c>
      <c r="M404" s="14"/>
      <c r="N404" s="19" t="str">
        <f>IF(AND(A404="",C404=""),"",IF(A404="","رقم المنتج ناقص",IF(AND($B$9="سلة",ISERROR(VALUE(A404))),"رقم المنتج: أرقام إنجليزية بس",IF(COUNTIF($A$11:$A$1010,A404)&gt;1,"رقم المنتج مكرر",IF(C404="","السعر الحالي ناقص",IF(H404="","حط نسبة خصم أو سعر عرض",IF(H404&lt;=0,"سعر العرض لازم يكون أكبر من صفر",IF(H404&gt;=C404,"سعر العرض = السعر أو أعلى",IF(AND(J404&lt;&gt;"",N(J404)&lt;0,M404&lt;&gt;"نعم"),"تحت التكلفة",IF($B$4="","حط نهاية العرض فوق",IF(AND($B$2&lt;&gt;"",$B$4&lt;$B$2),"النهاية قبل البداية",IF($B$4&lt;TODAY(),"تاريخ النهاية راح",IF(D404="","تمام، بس بدون تكلفة (ما نقدر نحسب ربحك)",IF(N(J404)&lt;0,"تحت التكلفة، وانت قاصد",IF(K404&lt;$B$7,"تمام، بس هامشك أقل من حدّك","جاهز")))))))))))))))</f>
        <v/>
      </c>
      <c r="O404" s="19" t="b">
        <f>AND(N404&lt;&gt;"",ISNA(MATCH(N404,{"رقم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5">
      <c r="A405" s="13"/>
      <c r="B405" s="14"/>
      <c r="C405" s="15"/>
      <c r="D405" s="15"/>
      <c r="E405" s="15"/>
      <c r="F405" s="16"/>
      <c r="G405" s="15"/>
      <c r="H405" s="17" t="str">
        <f>IF(OR(C405="",AND(F405="",G405="")),"",IF(G405&lt;&gt;"",ROUND(G405,2),IF($B$8="ريال كامل",ROUNDDOWN(C405*(1-IF(F405&gt;1,F405/100,F405)),0),IF($B$8="ينتهي بـ ٩",ROUND((C405*(1-IF(F405&gt;1,F405/100,F405))+1)/10,0)*10-1,ROUND(C405*(1-IF(F405&gt;1,F405/100,F405)),2)))))</f>
        <v/>
      </c>
      <c r="I405" s="17" t="str">
        <f>IF(OR(C405="",D405=""),"",ROUND(C405/IF($B$5="نعم",1+$B$6,1)-D405-N(E405),2))</f>
        <v/>
      </c>
      <c r="J405" s="17" t="str">
        <f>IF(OR(H405="",D405=""),"",ROUND(H405/IF($B$5="نعم",1+$B$6,1)-D405-N(E405),2))</f>
        <v/>
      </c>
      <c r="K405" s="18" t="str">
        <f>IF(OR(J405="",N(H405)&lt;=0),"",J405/(H405/IF($B$5="نعم",1+$B$6,1)))</f>
        <v/>
      </c>
      <c r="L405" s="18" t="str">
        <f>IF(OR(I405="",J405="",N(I405)&lt;=0),"",1-J405/I405)</f>
        <v/>
      </c>
      <c r="M405" s="14"/>
      <c r="N405" s="19" t="str">
        <f>IF(AND(A405="",C405=""),"",IF(A405="","رقم المنتج ناقص",IF(AND($B$9="سلة",ISERROR(VALUE(A405))),"رقم المنتج: أرقام إنجليزية بس",IF(COUNTIF($A$11:$A$1010,A405)&gt;1,"رقم المنتج مكرر",IF(C405="","السعر الحالي ناقص",IF(H405="","حط نسبة خصم أو سعر عرض",IF(H405&lt;=0,"سعر العرض لازم يكون أكبر من صفر",IF(H405&gt;=C405,"سعر العرض = السعر أو أعلى",IF(AND(J405&lt;&gt;"",N(J405)&lt;0,M405&lt;&gt;"نعم"),"تحت التكلفة",IF($B$4="","حط نهاية العرض فوق",IF(AND($B$2&lt;&gt;"",$B$4&lt;$B$2),"النهاية قبل البداية",IF($B$4&lt;TODAY(),"تاريخ النهاية راح",IF(D405="","تمام، بس بدون تكلفة (ما نقدر نحسب ربحك)",IF(N(J405)&lt;0,"تحت التكلفة، وانت قاصد",IF(K405&lt;$B$7,"تمام، بس هامشك أقل من حدّك","جاهز")))))))))))))))</f>
        <v/>
      </c>
      <c r="O405" s="19" t="b">
        <f>AND(N405&lt;&gt;"",ISNA(MATCH(N405,{"رقم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6">
      <c r="A406" s="13"/>
      <c r="B406" s="14"/>
      <c r="C406" s="15"/>
      <c r="D406" s="15"/>
      <c r="E406" s="15"/>
      <c r="F406" s="16"/>
      <c r="G406" s="15"/>
      <c r="H406" s="17" t="str">
        <f>IF(OR(C406="",AND(F406="",G406="")),"",IF(G406&lt;&gt;"",ROUND(G406,2),IF($B$8="ريال كامل",ROUNDDOWN(C406*(1-IF(F406&gt;1,F406/100,F406)),0),IF($B$8="ينتهي بـ ٩",ROUND((C406*(1-IF(F406&gt;1,F406/100,F406))+1)/10,0)*10-1,ROUND(C406*(1-IF(F406&gt;1,F406/100,F406)),2)))))</f>
        <v/>
      </c>
      <c r="I406" s="17" t="str">
        <f>IF(OR(C406="",D406=""),"",ROUND(C406/IF($B$5="نعم",1+$B$6,1)-D406-N(E406),2))</f>
        <v/>
      </c>
      <c r="J406" s="17" t="str">
        <f>IF(OR(H406="",D406=""),"",ROUND(H406/IF($B$5="نعم",1+$B$6,1)-D406-N(E406),2))</f>
        <v/>
      </c>
      <c r="K406" s="18" t="str">
        <f>IF(OR(J406="",N(H406)&lt;=0),"",J406/(H406/IF($B$5="نعم",1+$B$6,1)))</f>
        <v/>
      </c>
      <c r="L406" s="18" t="str">
        <f>IF(OR(I406="",J406="",N(I406)&lt;=0),"",1-J406/I406)</f>
        <v/>
      </c>
      <c r="M406" s="14"/>
      <c r="N406" s="19" t="str">
        <f>IF(AND(A406="",C406=""),"",IF(A406="","رقم المنتج ناقص",IF(AND($B$9="سلة",ISERROR(VALUE(A406))),"رقم المنتج: أرقام إنجليزية بس",IF(COUNTIF($A$11:$A$1010,A406)&gt;1,"رقم المنتج مكرر",IF(C406="","السعر الحالي ناقص",IF(H406="","حط نسبة خصم أو سعر عرض",IF(H406&lt;=0,"سعر العرض لازم يكون أكبر من صفر",IF(H406&gt;=C406,"سعر العرض = السعر أو أعلى",IF(AND(J406&lt;&gt;"",N(J406)&lt;0,M406&lt;&gt;"نعم"),"تحت التكلفة",IF($B$4="","حط نهاية العرض فوق",IF(AND($B$2&lt;&gt;"",$B$4&lt;$B$2),"النهاية قبل البداية",IF($B$4&lt;TODAY(),"تاريخ النهاية راح",IF(D406="","تمام، بس بدون تكلفة (ما نقدر نحسب ربحك)",IF(N(J406)&lt;0,"تحت التكلفة، وانت قاصد",IF(K406&lt;$B$7,"تمام، بس هامشك أقل من حدّك","جاهز")))))))))))))))</f>
        <v/>
      </c>
      <c r="O406" s="19" t="b">
        <f>AND(N406&lt;&gt;"",ISNA(MATCH(N406,{"رقم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7">
      <c r="A407" s="13"/>
      <c r="B407" s="14"/>
      <c r="C407" s="15"/>
      <c r="D407" s="15"/>
      <c r="E407" s="15"/>
      <c r="F407" s="16"/>
      <c r="G407" s="15"/>
      <c r="H407" s="17" t="str">
        <f>IF(OR(C407="",AND(F407="",G407="")),"",IF(G407&lt;&gt;"",ROUND(G407,2),IF($B$8="ريال كامل",ROUNDDOWN(C407*(1-IF(F407&gt;1,F407/100,F407)),0),IF($B$8="ينتهي بـ ٩",ROUND((C407*(1-IF(F407&gt;1,F407/100,F407))+1)/10,0)*10-1,ROUND(C407*(1-IF(F407&gt;1,F407/100,F407)),2)))))</f>
        <v/>
      </c>
      <c r="I407" s="17" t="str">
        <f>IF(OR(C407="",D407=""),"",ROUND(C407/IF($B$5="نعم",1+$B$6,1)-D407-N(E407),2))</f>
        <v/>
      </c>
      <c r="J407" s="17" t="str">
        <f>IF(OR(H407="",D407=""),"",ROUND(H407/IF($B$5="نعم",1+$B$6,1)-D407-N(E407),2))</f>
        <v/>
      </c>
      <c r="K407" s="18" t="str">
        <f>IF(OR(J407="",N(H407)&lt;=0),"",J407/(H407/IF($B$5="نعم",1+$B$6,1)))</f>
        <v/>
      </c>
      <c r="L407" s="18" t="str">
        <f>IF(OR(I407="",J407="",N(I407)&lt;=0),"",1-J407/I407)</f>
        <v/>
      </c>
      <c r="M407" s="14"/>
      <c r="N407" s="19" t="str">
        <f>IF(AND(A407="",C407=""),"",IF(A407="","رقم المنتج ناقص",IF(AND($B$9="سلة",ISERROR(VALUE(A407))),"رقم المنتج: أرقام إنجليزية بس",IF(COUNTIF($A$11:$A$1010,A407)&gt;1,"رقم المنتج مكرر",IF(C407="","السعر الحالي ناقص",IF(H407="","حط نسبة خصم أو سعر عرض",IF(H407&lt;=0,"سعر العرض لازم يكون أكبر من صفر",IF(H407&gt;=C407,"سعر العرض = السعر أو أعلى",IF(AND(J407&lt;&gt;"",N(J407)&lt;0,M407&lt;&gt;"نعم"),"تحت التكلفة",IF($B$4="","حط نهاية العرض فوق",IF(AND($B$2&lt;&gt;"",$B$4&lt;$B$2),"النهاية قبل البداية",IF($B$4&lt;TODAY(),"تاريخ النهاية راح",IF(D407="","تمام، بس بدون تكلفة (ما نقدر نحسب ربحك)",IF(N(J407)&lt;0,"تحت التكلفة، وانت قاصد",IF(K407&lt;$B$7,"تمام، بس هامشك أقل من حدّك","جاهز")))))))))))))))</f>
        <v/>
      </c>
      <c r="O407" s="19" t="b">
        <f>AND(N407&lt;&gt;"",ISNA(MATCH(N407,{"رقم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8">
      <c r="A408" s="13"/>
      <c r="B408" s="14"/>
      <c r="C408" s="15"/>
      <c r="D408" s="15"/>
      <c r="E408" s="15"/>
      <c r="F408" s="16"/>
      <c r="G408" s="15"/>
      <c r="H408" s="17" t="str">
        <f>IF(OR(C408="",AND(F408="",G408="")),"",IF(G408&lt;&gt;"",ROUND(G408,2),IF($B$8="ريال كامل",ROUNDDOWN(C408*(1-IF(F408&gt;1,F408/100,F408)),0),IF($B$8="ينتهي بـ ٩",ROUND((C408*(1-IF(F408&gt;1,F408/100,F408))+1)/10,0)*10-1,ROUND(C408*(1-IF(F408&gt;1,F408/100,F408)),2)))))</f>
        <v/>
      </c>
      <c r="I408" s="17" t="str">
        <f>IF(OR(C408="",D408=""),"",ROUND(C408/IF($B$5="نعم",1+$B$6,1)-D408-N(E408),2))</f>
        <v/>
      </c>
      <c r="J408" s="17" t="str">
        <f>IF(OR(H408="",D408=""),"",ROUND(H408/IF($B$5="نعم",1+$B$6,1)-D408-N(E408),2))</f>
        <v/>
      </c>
      <c r="K408" s="18" t="str">
        <f>IF(OR(J408="",N(H408)&lt;=0),"",J408/(H408/IF($B$5="نعم",1+$B$6,1)))</f>
        <v/>
      </c>
      <c r="L408" s="18" t="str">
        <f>IF(OR(I408="",J408="",N(I408)&lt;=0),"",1-J408/I408)</f>
        <v/>
      </c>
      <c r="M408" s="14"/>
      <c r="N408" s="19" t="str">
        <f>IF(AND(A408="",C408=""),"",IF(A408="","رقم المنتج ناقص",IF(AND($B$9="سلة",ISERROR(VALUE(A408))),"رقم المنتج: أرقام إنجليزية بس",IF(COUNTIF($A$11:$A$1010,A408)&gt;1,"رقم المنتج مكرر",IF(C408="","السعر الحالي ناقص",IF(H408="","حط نسبة خصم أو سعر عرض",IF(H408&lt;=0,"سعر العرض لازم يكون أكبر من صفر",IF(H408&gt;=C408,"سعر العرض = السعر أو أعلى",IF(AND(J408&lt;&gt;"",N(J408)&lt;0,M408&lt;&gt;"نعم"),"تحت التكلفة",IF($B$4="","حط نهاية العرض فوق",IF(AND($B$2&lt;&gt;"",$B$4&lt;$B$2),"النهاية قبل البداية",IF($B$4&lt;TODAY(),"تاريخ النهاية راح",IF(D408="","تمام، بس بدون تكلفة (ما نقدر نحسب ربحك)",IF(N(J408)&lt;0,"تحت التكلفة، وانت قاصد",IF(K408&lt;$B$7,"تمام، بس هامشك أقل من حدّك","جاهز")))))))))))))))</f>
        <v/>
      </c>
      <c r="O408" s="19" t="b">
        <f>AND(N408&lt;&gt;"",ISNA(MATCH(N408,{"رقم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09">
      <c r="A409" s="13"/>
      <c r="B409" s="14"/>
      <c r="C409" s="15"/>
      <c r="D409" s="15"/>
      <c r="E409" s="15"/>
      <c r="F409" s="16"/>
      <c r="G409" s="15"/>
      <c r="H409" s="17" t="str">
        <f>IF(OR(C409="",AND(F409="",G409="")),"",IF(G409&lt;&gt;"",ROUND(G409,2),IF($B$8="ريال كامل",ROUNDDOWN(C409*(1-IF(F409&gt;1,F409/100,F409)),0),IF($B$8="ينتهي بـ ٩",ROUND((C409*(1-IF(F409&gt;1,F409/100,F409))+1)/10,0)*10-1,ROUND(C409*(1-IF(F409&gt;1,F409/100,F409)),2)))))</f>
        <v/>
      </c>
      <c r="I409" s="17" t="str">
        <f>IF(OR(C409="",D409=""),"",ROUND(C409/IF($B$5="نعم",1+$B$6,1)-D409-N(E409),2))</f>
        <v/>
      </c>
      <c r="J409" s="17" t="str">
        <f>IF(OR(H409="",D409=""),"",ROUND(H409/IF($B$5="نعم",1+$B$6,1)-D409-N(E409),2))</f>
        <v/>
      </c>
      <c r="K409" s="18" t="str">
        <f>IF(OR(J409="",N(H409)&lt;=0),"",J409/(H409/IF($B$5="نعم",1+$B$6,1)))</f>
        <v/>
      </c>
      <c r="L409" s="18" t="str">
        <f>IF(OR(I409="",J409="",N(I409)&lt;=0),"",1-J409/I409)</f>
        <v/>
      </c>
      <c r="M409" s="14"/>
      <c r="N409" s="19" t="str">
        <f>IF(AND(A409="",C409=""),"",IF(A409="","رقم المنتج ناقص",IF(AND($B$9="سلة",ISERROR(VALUE(A409))),"رقم المنتج: أرقام إنجليزية بس",IF(COUNTIF($A$11:$A$1010,A409)&gt;1,"رقم المنتج مكرر",IF(C409="","السعر الحالي ناقص",IF(H409="","حط نسبة خصم أو سعر عرض",IF(H409&lt;=0,"سعر العرض لازم يكون أكبر من صفر",IF(H409&gt;=C409,"سعر العرض = السعر أو أعلى",IF(AND(J409&lt;&gt;"",N(J409)&lt;0,M409&lt;&gt;"نعم"),"تحت التكلفة",IF($B$4="","حط نهاية العرض فوق",IF(AND($B$2&lt;&gt;"",$B$4&lt;$B$2),"النهاية قبل البداية",IF($B$4&lt;TODAY(),"تاريخ النهاية راح",IF(D409="","تمام، بس بدون تكلفة (ما نقدر نحسب ربحك)",IF(N(J409)&lt;0,"تحت التكلفة، وانت قاصد",IF(K409&lt;$B$7,"تمام، بس هامشك أقل من حدّك","جاهز")))))))))))))))</f>
        <v/>
      </c>
      <c r="O409" s="19" t="b">
        <f>AND(N409&lt;&gt;"",ISNA(MATCH(N409,{"رقم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0">
      <c r="A410" s="13"/>
      <c r="B410" s="14"/>
      <c r="C410" s="15"/>
      <c r="D410" s="15"/>
      <c r="E410" s="15"/>
      <c r="F410" s="16"/>
      <c r="G410" s="15"/>
      <c r="H410" s="17" t="str">
        <f>IF(OR(C410="",AND(F410="",G410="")),"",IF(G410&lt;&gt;"",ROUND(G410,2),IF($B$8="ريال كامل",ROUNDDOWN(C410*(1-IF(F410&gt;1,F410/100,F410)),0),IF($B$8="ينتهي بـ ٩",ROUND((C410*(1-IF(F410&gt;1,F410/100,F410))+1)/10,0)*10-1,ROUND(C410*(1-IF(F410&gt;1,F410/100,F410)),2)))))</f>
        <v/>
      </c>
      <c r="I410" s="17" t="str">
        <f>IF(OR(C410="",D410=""),"",ROUND(C410/IF($B$5="نعم",1+$B$6,1)-D410-N(E410),2))</f>
        <v/>
      </c>
      <c r="J410" s="17" t="str">
        <f>IF(OR(H410="",D410=""),"",ROUND(H410/IF($B$5="نعم",1+$B$6,1)-D410-N(E410),2))</f>
        <v/>
      </c>
      <c r="K410" s="18" t="str">
        <f>IF(OR(J410="",N(H410)&lt;=0),"",J410/(H410/IF($B$5="نعم",1+$B$6,1)))</f>
        <v/>
      </c>
      <c r="L410" s="18" t="str">
        <f>IF(OR(I410="",J410="",N(I410)&lt;=0),"",1-J410/I410)</f>
        <v/>
      </c>
      <c r="M410" s="14"/>
      <c r="N410" s="19" t="str">
        <f>IF(AND(A410="",C410=""),"",IF(A410="","رقم المنتج ناقص",IF(AND($B$9="سلة",ISERROR(VALUE(A410))),"رقم المنتج: أرقام إنجليزية بس",IF(COUNTIF($A$11:$A$1010,A410)&gt;1,"رقم المنتج مكرر",IF(C410="","السعر الحالي ناقص",IF(H410="","حط نسبة خصم أو سعر عرض",IF(H410&lt;=0,"سعر العرض لازم يكون أكبر من صفر",IF(H410&gt;=C410,"سعر العرض = السعر أو أعلى",IF(AND(J410&lt;&gt;"",N(J410)&lt;0,M410&lt;&gt;"نعم"),"تحت التكلفة",IF($B$4="","حط نهاية العرض فوق",IF(AND($B$2&lt;&gt;"",$B$4&lt;$B$2),"النهاية قبل البداية",IF($B$4&lt;TODAY(),"تاريخ النهاية راح",IF(D410="","تمام، بس بدون تكلفة (ما نقدر نحسب ربحك)",IF(N(J410)&lt;0,"تحت التكلفة، وانت قاصد",IF(K410&lt;$B$7,"تمام، بس هامشك أقل من حدّك","جاهز")))))))))))))))</f>
        <v/>
      </c>
      <c r="O410" s="19" t="b">
        <f>AND(N410&lt;&gt;"",ISNA(MATCH(N410,{"رقم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1">
      <c r="A411" s="13"/>
      <c r="B411" s="14"/>
      <c r="C411" s="15"/>
      <c r="D411" s="15"/>
      <c r="E411" s="15"/>
      <c r="F411" s="16"/>
      <c r="G411" s="15"/>
      <c r="H411" s="17" t="str">
        <f>IF(OR(C411="",AND(F411="",G411="")),"",IF(G411&lt;&gt;"",ROUND(G411,2),IF($B$8="ريال كامل",ROUNDDOWN(C411*(1-IF(F411&gt;1,F411/100,F411)),0),IF($B$8="ينتهي بـ ٩",ROUND((C411*(1-IF(F411&gt;1,F411/100,F411))+1)/10,0)*10-1,ROUND(C411*(1-IF(F411&gt;1,F411/100,F411)),2)))))</f>
        <v/>
      </c>
      <c r="I411" s="17" t="str">
        <f>IF(OR(C411="",D411=""),"",ROUND(C411/IF($B$5="نعم",1+$B$6,1)-D411-N(E411),2))</f>
        <v/>
      </c>
      <c r="J411" s="17" t="str">
        <f>IF(OR(H411="",D411=""),"",ROUND(H411/IF($B$5="نعم",1+$B$6,1)-D411-N(E411),2))</f>
        <v/>
      </c>
      <c r="K411" s="18" t="str">
        <f>IF(OR(J411="",N(H411)&lt;=0),"",J411/(H411/IF($B$5="نعم",1+$B$6,1)))</f>
        <v/>
      </c>
      <c r="L411" s="18" t="str">
        <f>IF(OR(I411="",J411="",N(I411)&lt;=0),"",1-J411/I411)</f>
        <v/>
      </c>
      <c r="M411" s="14"/>
      <c r="N411" s="19" t="str">
        <f>IF(AND(A411="",C411=""),"",IF(A411="","رقم المنتج ناقص",IF(AND($B$9="سلة",ISERROR(VALUE(A411))),"رقم المنتج: أرقام إنجليزية بس",IF(COUNTIF($A$11:$A$1010,A411)&gt;1,"رقم المنتج مكرر",IF(C411="","السعر الحالي ناقص",IF(H411="","حط نسبة خصم أو سعر عرض",IF(H411&lt;=0,"سعر العرض لازم يكون أكبر من صفر",IF(H411&gt;=C411,"سعر العرض = السعر أو أعلى",IF(AND(J411&lt;&gt;"",N(J411)&lt;0,M411&lt;&gt;"نعم"),"تحت التكلفة",IF($B$4="","حط نهاية العرض فوق",IF(AND($B$2&lt;&gt;"",$B$4&lt;$B$2),"النهاية قبل البداية",IF($B$4&lt;TODAY(),"تاريخ النهاية راح",IF(D411="","تمام، بس بدون تكلفة (ما نقدر نحسب ربحك)",IF(N(J411)&lt;0,"تحت التكلفة، وانت قاصد",IF(K411&lt;$B$7,"تمام، بس هامشك أقل من حدّك","جاهز")))))))))))))))</f>
        <v/>
      </c>
      <c r="O411" s="19" t="b">
        <f>AND(N411&lt;&gt;"",ISNA(MATCH(N411,{"رقم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2">
      <c r="A412" s="13"/>
      <c r="B412" s="14"/>
      <c r="C412" s="15"/>
      <c r="D412" s="15"/>
      <c r="E412" s="15"/>
      <c r="F412" s="16"/>
      <c r="G412" s="15"/>
      <c r="H412" s="17" t="str">
        <f>IF(OR(C412="",AND(F412="",G412="")),"",IF(G412&lt;&gt;"",ROUND(G412,2),IF($B$8="ريال كامل",ROUNDDOWN(C412*(1-IF(F412&gt;1,F412/100,F412)),0),IF($B$8="ينتهي بـ ٩",ROUND((C412*(1-IF(F412&gt;1,F412/100,F412))+1)/10,0)*10-1,ROUND(C412*(1-IF(F412&gt;1,F412/100,F412)),2)))))</f>
        <v/>
      </c>
      <c r="I412" s="17" t="str">
        <f>IF(OR(C412="",D412=""),"",ROUND(C412/IF($B$5="نعم",1+$B$6,1)-D412-N(E412),2))</f>
        <v/>
      </c>
      <c r="J412" s="17" t="str">
        <f>IF(OR(H412="",D412=""),"",ROUND(H412/IF($B$5="نعم",1+$B$6,1)-D412-N(E412),2))</f>
        <v/>
      </c>
      <c r="K412" s="18" t="str">
        <f>IF(OR(J412="",N(H412)&lt;=0),"",J412/(H412/IF($B$5="نعم",1+$B$6,1)))</f>
        <v/>
      </c>
      <c r="L412" s="18" t="str">
        <f>IF(OR(I412="",J412="",N(I412)&lt;=0),"",1-J412/I412)</f>
        <v/>
      </c>
      <c r="M412" s="14"/>
      <c r="N412" s="19" t="str">
        <f>IF(AND(A412="",C412=""),"",IF(A412="","رقم المنتج ناقص",IF(AND($B$9="سلة",ISERROR(VALUE(A412))),"رقم المنتج: أرقام إنجليزية بس",IF(COUNTIF($A$11:$A$1010,A412)&gt;1,"رقم المنتج مكرر",IF(C412="","السعر الحالي ناقص",IF(H412="","حط نسبة خصم أو سعر عرض",IF(H412&lt;=0,"سعر العرض لازم يكون أكبر من صفر",IF(H412&gt;=C412,"سعر العرض = السعر أو أعلى",IF(AND(J412&lt;&gt;"",N(J412)&lt;0,M412&lt;&gt;"نعم"),"تحت التكلفة",IF($B$4="","حط نهاية العرض فوق",IF(AND($B$2&lt;&gt;"",$B$4&lt;$B$2),"النهاية قبل البداية",IF($B$4&lt;TODAY(),"تاريخ النهاية راح",IF(D412="","تمام، بس بدون تكلفة (ما نقدر نحسب ربحك)",IF(N(J412)&lt;0,"تحت التكلفة، وانت قاصد",IF(K412&lt;$B$7,"تمام، بس هامشك أقل من حدّك","جاهز")))))))))))))))</f>
        <v/>
      </c>
      <c r="O412" s="19" t="b">
        <f>AND(N412&lt;&gt;"",ISNA(MATCH(N412,{"رقم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3">
      <c r="A413" s="13"/>
      <c r="B413" s="14"/>
      <c r="C413" s="15"/>
      <c r="D413" s="15"/>
      <c r="E413" s="15"/>
      <c r="F413" s="16"/>
      <c r="G413" s="15"/>
      <c r="H413" s="17" t="str">
        <f>IF(OR(C413="",AND(F413="",G413="")),"",IF(G413&lt;&gt;"",ROUND(G413,2),IF($B$8="ريال كامل",ROUNDDOWN(C413*(1-IF(F413&gt;1,F413/100,F413)),0),IF($B$8="ينتهي بـ ٩",ROUND((C413*(1-IF(F413&gt;1,F413/100,F413))+1)/10,0)*10-1,ROUND(C413*(1-IF(F413&gt;1,F413/100,F413)),2)))))</f>
        <v/>
      </c>
      <c r="I413" s="17" t="str">
        <f>IF(OR(C413="",D413=""),"",ROUND(C413/IF($B$5="نعم",1+$B$6,1)-D413-N(E413),2))</f>
        <v/>
      </c>
      <c r="J413" s="17" t="str">
        <f>IF(OR(H413="",D413=""),"",ROUND(H413/IF($B$5="نعم",1+$B$6,1)-D413-N(E413),2))</f>
        <v/>
      </c>
      <c r="K413" s="18" t="str">
        <f>IF(OR(J413="",N(H413)&lt;=0),"",J413/(H413/IF($B$5="نعم",1+$B$6,1)))</f>
        <v/>
      </c>
      <c r="L413" s="18" t="str">
        <f>IF(OR(I413="",J413="",N(I413)&lt;=0),"",1-J413/I413)</f>
        <v/>
      </c>
      <c r="M413" s="14"/>
      <c r="N413" s="19" t="str">
        <f>IF(AND(A413="",C413=""),"",IF(A413="","رقم المنتج ناقص",IF(AND($B$9="سلة",ISERROR(VALUE(A413))),"رقم المنتج: أرقام إنجليزية بس",IF(COUNTIF($A$11:$A$1010,A413)&gt;1,"رقم المنتج مكرر",IF(C413="","السعر الحالي ناقص",IF(H413="","حط نسبة خصم أو سعر عرض",IF(H413&lt;=0,"سعر العرض لازم يكون أكبر من صفر",IF(H413&gt;=C413,"سعر العرض = السعر أو أعلى",IF(AND(J413&lt;&gt;"",N(J413)&lt;0,M413&lt;&gt;"نعم"),"تحت التكلفة",IF($B$4="","حط نهاية العرض فوق",IF(AND($B$2&lt;&gt;"",$B$4&lt;$B$2),"النهاية قبل البداية",IF($B$4&lt;TODAY(),"تاريخ النهاية راح",IF(D413="","تمام، بس بدون تكلفة (ما نقدر نحسب ربحك)",IF(N(J413)&lt;0,"تحت التكلفة، وانت قاصد",IF(K413&lt;$B$7,"تمام، بس هامشك أقل من حدّك","جاهز")))))))))))))))</f>
        <v/>
      </c>
      <c r="O413" s="19" t="b">
        <f>AND(N413&lt;&gt;"",ISNA(MATCH(N413,{"رقم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4">
      <c r="A414" s="13"/>
      <c r="B414" s="14"/>
      <c r="C414" s="15"/>
      <c r="D414" s="15"/>
      <c r="E414" s="15"/>
      <c r="F414" s="16"/>
      <c r="G414" s="15"/>
      <c r="H414" s="17" t="str">
        <f>IF(OR(C414="",AND(F414="",G414="")),"",IF(G414&lt;&gt;"",ROUND(G414,2),IF($B$8="ريال كامل",ROUNDDOWN(C414*(1-IF(F414&gt;1,F414/100,F414)),0),IF($B$8="ينتهي بـ ٩",ROUND((C414*(1-IF(F414&gt;1,F414/100,F414))+1)/10,0)*10-1,ROUND(C414*(1-IF(F414&gt;1,F414/100,F414)),2)))))</f>
        <v/>
      </c>
      <c r="I414" s="17" t="str">
        <f>IF(OR(C414="",D414=""),"",ROUND(C414/IF($B$5="نعم",1+$B$6,1)-D414-N(E414),2))</f>
        <v/>
      </c>
      <c r="J414" s="17" t="str">
        <f>IF(OR(H414="",D414=""),"",ROUND(H414/IF($B$5="نعم",1+$B$6,1)-D414-N(E414),2))</f>
        <v/>
      </c>
      <c r="K414" s="18" t="str">
        <f>IF(OR(J414="",N(H414)&lt;=0),"",J414/(H414/IF($B$5="نعم",1+$B$6,1)))</f>
        <v/>
      </c>
      <c r="L414" s="18" t="str">
        <f>IF(OR(I414="",J414="",N(I414)&lt;=0),"",1-J414/I414)</f>
        <v/>
      </c>
      <c r="M414" s="14"/>
      <c r="N414" s="19" t="str">
        <f>IF(AND(A414="",C414=""),"",IF(A414="","رقم المنتج ناقص",IF(AND($B$9="سلة",ISERROR(VALUE(A414))),"رقم المنتج: أرقام إنجليزية بس",IF(COUNTIF($A$11:$A$1010,A414)&gt;1,"رقم المنتج مكرر",IF(C414="","السعر الحالي ناقص",IF(H414="","حط نسبة خصم أو سعر عرض",IF(H414&lt;=0,"سعر العرض لازم يكون أكبر من صفر",IF(H414&gt;=C414,"سعر العرض = السعر أو أعلى",IF(AND(J414&lt;&gt;"",N(J414)&lt;0,M414&lt;&gt;"نعم"),"تحت التكلفة",IF($B$4="","حط نهاية العرض فوق",IF(AND($B$2&lt;&gt;"",$B$4&lt;$B$2),"النهاية قبل البداية",IF($B$4&lt;TODAY(),"تاريخ النهاية راح",IF(D414="","تمام، بس بدون تكلفة (ما نقدر نحسب ربحك)",IF(N(J414)&lt;0,"تحت التكلفة، وانت قاصد",IF(K414&lt;$B$7,"تمام، بس هامشك أقل من حدّك","جاهز")))))))))))))))</f>
        <v/>
      </c>
      <c r="O414" s="19" t="b">
        <f>AND(N414&lt;&gt;"",ISNA(MATCH(N414,{"رقم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5">
      <c r="A415" s="13"/>
      <c r="B415" s="14"/>
      <c r="C415" s="15"/>
      <c r="D415" s="15"/>
      <c r="E415" s="15"/>
      <c r="F415" s="16"/>
      <c r="G415" s="15"/>
      <c r="H415" s="17" t="str">
        <f>IF(OR(C415="",AND(F415="",G415="")),"",IF(G415&lt;&gt;"",ROUND(G415,2),IF($B$8="ريال كامل",ROUNDDOWN(C415*(1-IF(F415&gt;1,F415/100,F415)),0),IF($B$8="ينتهي بـ ٩",ROUND((C415*(1-IF(F415&gt;1,F415/100,F415))+1)/10,0)*10-1,ROUND(C415*(1-IF(F415&gt;1,F415/100,F415)),2)))))</f>
        <v/>
      </c>
      <c r="I415" s="17" t="str">
        <f>IF(OR(C415="",D415=""),"",ROUND(C415/IF($B$5="نعم",1+$B$6,1)-D415-N(E415),2))</f>
        <v/>
      </c>
      <c r="J415" s="17" t="str">
        <f>IF(OR(H415="",D415=""),"",ROUND(H415/IF($B$5="نعم",1+$B$6,1)-D415-N(E415),2))</f>
        <v/>
      </c>
      <c r="K415" s="18" t="str">
        <f>IF(OR(J415="",N(H415)&lt;=0),"",J415/(H415/IF($B$5="نعم",1+$B$6,1)))</f>
        <v/>
      </c>
      <c r="L415" s="18" t="str">
        <f>IF(OR(I415="",J415="",N(I415)&lt;=0),"",1-J415/I415)</f>
        <v/>
      </c>
      <c r="M415" s="14"/>
      <c r="N415" s="19" t="str">
        <f>IF(AND(A415="",C415=""),"",IF(A415="","رقم المنتج ناقص",IF(AND($B$9="سلة",ISERROR(VALUE(A415))),"رقم المنتج: أرقام إنجليزية بس",IF(COUNTIF($A$11:$A$1010,A415)&gt;1,"رقم المنتج مكرر",IF(C415="","السعر الحالي ناقص",IF(H415="","حط نسبة خصم أو سعر عرض",IF(H415&lt;=0,"سعر العرض لازم يكون أكبر من صفر",IF(H415&gt;=C415,"سعر العرض = السعر أو أعلى",IF(AND(J415&lt;&gt;"",N(J415)&lt;0,M415&lt;&gt;"نعم"),"تحت التكلفة",IF($B$4="","حط نهاية العرض فوق",IF(AND($B$2&lt;&gt;"",$B$4&lt;$B$2),"النهاية قبل البداية",IF($B$4&lt;TODAY(),"تاريخ النهاية راح",IF(D415="","تمام، بس بدون تكلفة (ما نقدر نحسب ربحك)",IF(N(J415)&lt;0,"تحت التكلفة، وانت قاصد",IF(K415&lt;$B$7,"تمام، بس هامشك أقل من حدّك","جاهز")))))))))))))))</f>
        <v/>
      </c>
      <c r="O415" s="19" t="b">
        <f>AND(N415&lt;&gt;"",ISNA(MATCH(N415,{"رقم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6">
      <c r="A416" s="13"/>
      <c r="B416" s="14"/>
      <c r="C416" s="15"/>
      <c r="D416" s="15"/>
      <c r="E416" s="15"/>
      <c r="F416" s="16"/>
      <c r="G416" s="15"/>
      <c r="H416" s="17" t="str">
        <f>IF(OR(C416="",AND(F416="",G416="")),"",IF(G416&lt;&gt;"",ROUND(G416,2),IF($B$8="ريال كامل",ROUNDDOWN(C416*(1-IF(F416&gt;1,F416/100,F416)),0),IF($B$8="ينتهي بـ ٩",ROUND((C416*(1-IF(F416&gt;1,F416/100,F416))+1)/10,0)*10-1,ROUND(C416*(1-IF(F416&gt;1,F416/100,F416)),2)))))</f>
        <v/>
      </c>
      <c r="I416" s="17" t="str">
        <f>IF(OR(C416="",D416=""),"",ROUND(C416/IF($B$5="نعم",1+$B$6,1)-D416-N(E416),2))</f>
        <v/>
      </c>
      <c r="J416" s="17" t="str">
        <f>IF(OR(H416="",D416=""),"",ROUND(H416/IF($B$5="نعم",1+$B$6,1)-D416-N(E416),2))</f>
        <v/>
      </c>
      <c r="K416" s="18" t="str">
        <f>IF(OR(J416="",N(H416)&lt;=0),"",J416/(H416/IF($B$5="نعم",1+$B$6,1)))</f>
        <v/>
      </c>
      <c r="L416" s="18" t="str">
        <f>IF(OR(I416="",J416="",N(I416)&lt;=0),"",1-J416/I416)</f>
        <v/>
      </c>
      <c r="M416" s="14"/>
      <c r="N416" s="19" t="str">
        <f>IF(AND(A416="",C416=""),"",IF(A416="","رقم المنتج ناقص",IF(AND($B$9="سلة",ISERROR(VALUE(A416))),"رقم المنتج: أرقام إنجليزية بس",IF(COUNTIF($A$11:$A$1010,A416)&gt;1,"رقم المنتج مكرر",IF(C416="","السعر الحالي ناقص",IF(H416="","حط نسبة خصم أو سعر عرض",IF(H416&lt;=0,"سعر العرض لازم يكون أكبر من صفر",IF(H416&gt;=C416,"سعر العرض = السعر أو أعلى",IF(AND(J416&lt;&gt;"",N(J416)&lt;0,M416&lt;&gt;"نعم"),"تحت التكلفة",IF($B$4="","حط نهاية العرض فوق",IF(AND($B$2&lt;&gt;"",$B$4&lt;$B$2),"النهاية قبل البداية",IF($B$4&lt;TODAY(),"تاريخ النهاية راح",IF(D416="","تمام، بس بدون تكلفة (ما نقدر نحسب ربحك)",IF(N(J416)&lt;0,"تحت التكلفة، وانت قاصد",IF(K416&lt;$B$7,"تمام، بس هامشك أقل من حدّك","جاهز")))))))))))))))</f>
        <v/>
      </c>
      <c r="O416" s="19" t="b">
        <f>AND(N416&lt;&gt;"",ISNA(MATCH(N416,{"رقم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7">
      <c r="A417" s="13"/>
      <c r="B417" s="14"/>
      <c r="C417" s="15"/>
      <c r="D417" s="15"/>
      <c r="E417" s="15"/>
      <c r="F417" s="16"/>
      <c r="G417" s="15"/>
      <c r="H417" s="17" t="str">
        <f>IF(OR(C417="",AND(F417="",G417="")),"",IF(G417&lt;&gt;"",ROUND(G417,2),IF($B$8="ريال كامل",ROUNDDOWN(C417*(1-IF(F417&gt;1,F417/100,F417)),0),IF($B$8="ينتهي بـ ٩",ROUND((C417*(1-IF(F417&gt;1,F417/100,F417))+1)/10,0)*10-1,ROUND(C417*(1-IF(F417&gt;1,F417/100,F417)),2)))))</f>
        <v/>
      </c>
      <c r="I417" s="17" t="str">
        <f>IF(OR(C417="",D417=""),"",ROUND(C417/IF($B$5="نعم",1+$B$6,1)-D417-N(E417),2))</f>
        <v/>
      </c>
      <c r="J417" s="17" t="str">
        <f>IF(OR(H417="",D417=""),"",ROUND(H417/IF($B$5="نعم",1+$B$6,1)-D417-N(E417),2))</f>
        <v/>
      </c>
      <c r="K417" s="18" t="str">
        <f>IF(OR(J417="",N(H417)&lt;=0),"",J417/(H417/IF($B$5="نعم",1+$B$6,1)))</f>
        <v/>
      </c>
      <c r="L417" s="18" t="str">
        <f>IF(OR(I417="",J417="",N(I417)&lt;=0),"",1-J417/I417)</f>
        <v/>
      </c>
      <c r="M417" s="14"/>
      <c r="N417" s="19" t="str">
        <f>IF(AND(A417="",C417=""),"",IF(A417="","رقم المنتج ناقص",IF(AND($B$9="سلة",ISERROR(VALUE(A417))),"رقم المنتج: أرقام إنجليزية بس",IF(COUNTIF($A$11:$A$1010,A417)&gt;1,"رقم المنتج مكرر",IF(C417="","السعر الحالي ناقص",IF(H417="","حط نسبة خصم أو سعر عرض",IF(H417&lt;=0,"سعر العرض لازم يكون أكبر من صفر",IF(H417&gt;=C417,"سعر العرض = السعر أو أعلى",IF(AND(J417&lt;&gt;"",N(J417)&lt;0,M417&lt;&gt;"نعم"),"تحت التكلفة",IF($B$4="","حط نهاية العرض فوق",IF(AND($B$2&lt;&gt;"",$B$4&lt;$B$2),"النهاية قبل البداية",IF($B$4&lt;TODAY(),"تاريخ النهاية راح",IF(D417="","تمام، بس بدون تكلفة (ما نقدر نحسب ربحك)",IF(N(J417)&lt;0,"تحت التكلفة، وانت قاصد",IF(K417&lt;$B$7,"تمام، بس هامشك أقل من حدّك","جاهز")))))))))))))))</f>
        <v/>
      </c>
      <c r="O417" s="19" t="b">
        <f>AND(N417&lt;&gt;"",ISNA(MATCH(N417,{"رقم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8">
      <c r="A418" s="13"/>
      <c r="B418" s="14"/>
      <c r="C418" s="15"/>
      <c r="D418" s="15"/>
      <c r="E418" s="15"/>
      <c r="F418" s="16"/>
      <c r="G418" s="15"/>
      <c r="H418" s="17" t="str">
        <f>IF(OR(C418="",AND(F418="",G418="")),"",IF(G418&lt;&gt;"",ROUND(G418,2),IF($B$8="ريال كامل",ROUNDDOWN(C418*(1-IF(F418&gt;1,F418/100,F418)),0),IF($B$8="ينتهي بـ ٩",ROUND((C418*(1-IF(F418&gt;1,F418/100,F418))+1)/10,0)*10-1,ROUND(C418*(1-IF(F418&gt;1,F418/100,F418)),2)))))</f>
        <v/>
      </c>
      <c r="I418" s="17" t="str">
        <f>IF(OR(C418="",D418=""),"",ROUND(C418/IF($B$5="نعم",1+$B$6,1)-D418-N(E418),2))</f>
        <v/>
      </c>
      <c r="J418" s="17" t="str">
        <f>IF(OR(H418="",D418=""),"",ROUND(H418/IF($B$5="نعم",1+$B$6,1)-D418-N(E418),2))</f>
        <v/>
      </c>
      <c r="K418" s="18" t="str">
        <f>IF(OR(J418="",N(H418)&lt;=0),"",J418/(H418/IF($B$5="نعم",1+$B$6,1)))</f>
        <v/>
      </c>
      <c r="L418" s="18" t="str">
        <f>IF(OR(I418="",J418="",N(I418)&lt;=0),"",1-J418/I418)</f>
        <v/>
      </c>
      <c r="M418" s="14"/>
      <c r="N418" s="19" t="str">
        <f>IF(AND(A418="",C418=""),"",IF(A418="","رقم المنتج ناقص",IF(AND($B$9="سلة",ISERROR(VALUE(A418))),"رقم المنتج: أرقام إنجليزية بس",IF(COUNTIF($A$11:$A$1010,A418)&gt;1,"رقم المنتج مكرر",IF(C418="","السعر الحالي ناقص",IF(H418="","حط نسبة خصم أو سعر عرض",IF(H418&lt;=0,"سعر العرض لازم يكون أكبر من صفر",IF(H418&gt;=C418,"سعر العرض = السعر أو أعلى",IF(AND(J418&lt;&gt;"",N(J418)&lt;0,M418&lt;&gt;"نعم"),"تحت التكلفة",IF($B$4="","حط نهاية العرض فوق",IF(AND($B$2&lt;&gt;"",$B$4&lt;$B$2),"النهاية قبل البداية",IF($B$4&lt;TODAY(),"تاريخ النهاية راح",IF(D418="","تمام، بس بدون تكلفة (ما نقدر نحسب ربحك)",IF(N(J418)&lt;0,"تحت التكلفة، وانت قاصد",IF(K418&lt;$B$7,"تمام، بس هامشك أقل من حدّك","جاهز")))))))))))))))</f>
        <v/>
      </c>
      <c r="O418" s="19" t="b">
        <f>AND(N418&lt;&gt;"",ISNA(MATCH(N418,{"رقم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19">
      <c r="A419" s="13"/>
      <c r="B419" s="14"/>
      <c r="C419" s="15"/>
      <c r="D419" s="15"/>
      <c r="E419" s="15"/>
      <c r="F419" s="16"/>
      <c r="G419" s="15"/>
      <c r="H419" s="17" t="str">
        <f>IF(OR(C419="",AND(F419="",G419="")),"",IF(G419&lt;&gt;"",ROUND(G419,2),IF($B$8="ريال كامل",ROUNDDOWN(C419*(1-IF(F419&gt;1,F419/100,F419)),0),IF($B$8="ينتهي بـ ٩",ROUND((C419*(1-IF(F419&gt;1,F419/100,F419))+1)/10,0)*10-1,ROUND(C419*(1-IF(F419&gt;1,F419/100,F419)),2)))))</f>
        <v/>
      </c>
      <c r="I419" s="17" t="str">
        <f>IF(OR(C419="",D419=""),"",ROUND(C419/IF($B$5="نعم",1+$B$6,1)-D419-N(E419),2))</f>
        <v/>
      </c>
      <c r="J419" s="17" t="str">
        <f>IF(OR(H419="",D419=""),"",ROUND(H419/IF($B$5="نعم",1+$B$6,1)-D419-N(E419),2))</f>
        <v/>
      </c>
      <c r="K419" s="18" t="str">
        <f>IF(OR(J419="",N(H419)&lt;=0),"",J419/(H419/IF($B$5="نعم",1+$B$6,1)))</f>
        <v/>
      </c>
      <c r="L419" s="18" t="str">
        <f>IF(OR(I419="",J419="",N(I419)&lt;=0),"",1-J419/I419)</f>
        <v/>
      </c>
      <c r="M419" s="14"/>
      <c r="N419" s="19" t="str">
        <f>IF(AND(A419="",C419=""),"",IF(A419="","رقم المنتج ناقص",IF(AND($B$9="سلة",ISERROR(VALUE(A419))),"رقم المنتج: أرقام إنجليزية بس",IF(COUNTIF($A$11:$A$1010,A419)&gt;1,"رقم المنتج مكرر",IF(C419="","السعر الحالي ناقص",IF(H419="","حط نسبة خصم أو سعر عرض",IF(H419&lt;=0,"سعر العرض لازم يكون أكبر من صفر",IF(H419&gt;=C419,"سعر العرض = السعر أو أعلى",IF(AND(J419&lt;&gt;"",N(J419)&lt;0,M419&lt;&gt;"نعم"),"تحت التكلفة",IF($B$4="","حط نهاية العرض فوق",IF(AND($B$2&lt;&gt;"",$B$4&lt;$B$2),"النهاية قبل البداية",IF($B$4&lt;TODAY(),"تاريخ النهاية راح",IF(D419="","تمام، بس بدون تكلفة (ما نقدر نحسب ربحك)",IF(N(J419)&lt;0,"تحت التكلفة، وانت قاصد",IF(K419&lt;$B$7,"تمام، بس هامشك أقل من حدّك","جاهز")))))))))))))))</f>
        <v/>
      </c>
      <c r="O419" s="19" t="b">
        <f>AND(N419&lt;&gt;"",ISNA(MATCH(N419,{"رقم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0">
      <c r="A420" s="13"/>
      <c r="B420" s="14"/>
      <c r="C420" s="15"/>
      <c r="D420" s="15"/>
      <c r="E420" s="15"/>
      <c r="F420" s="16"/>
      <c r="G420" s="15"/>
      <c r="H420" s="17" t="str">
        <f>IF(OR(C420="",AND(F420="",G420="")),"",IF(G420&lt;&gt;"",ROUND(G420,2),IF($B$8="ريال كامل",ROUNDDOWN(C420*(1-IF(F420&gt;1,F420/100,F420)),0),IF($B$8="ينتهي بـ ٩",ROUND((C420*(1-IF(F420&gt;1,F420/100,F420))+1)/10,0)*10-1,ROUND(C420*(1-IF(F420&gt;1,F420/100,F420)),2)))))</f>
        <v/>
      </c>
      <c r="I420" s="17" t="str">
        <f>IF(OR(C420="",D420=""),"",ROUND(C420/IF($B$5="نعم",1+$B$6,1)-D420-N(E420),2))</f>
        <v/>
      </c>
      <c r="J420" s="17" t="str">
        <f>IF(OR(H420="",D420=""),"",ROUND(H420/IF($B$5="نعم",1+$B$6,1)-D420-N(E420),2))</f>
        <v/>
      </c>
      <c r="K420" s="18" t="str">
        <f>IF(OR(J420="",N(H420)&lt;=0),"",J420/(H420/IF($B$5="نعم",1+$B$6,1)))</f>
        <v/>
      </c>
      <c r="L420" s="18" t="str">
        <f>IF(OR(I420="",J420="",N(I420)&lt;=0),"",1-J420/I420)</f>
        <v/>
      </c>
      <c r="M420" s="14"/>
      <c r="N420" s="19" t="str">
        <f>IF(AND(A420="",C420=""),"",IF(A420="","رقم المنتج ناقص",IF(AND($B$9="سلة",ISERROR(VALUE(A420))),"رقم المنتج: أرقام إنجليزية بس",IF(COUNTIF($A$11:$A$1010,A420)&gt;1,"رقم المنتج مكرر",IF(C420="","السعر الحالي ناقص",IF(H420="","حط نسبة خصم أو سعر عرض",IF(H420&lt;=0,"سعر العرض لازم يكون أكبر من صفر",IF(H420&gt;=C420,"سعر العرض = السعر أو أعلى",IF(AND(J420&lt;&gt;"",N(J420)&lt;0,M420&lt;&gt;"نعم"),"تحت التكلفة",IF($B$4="","حط نهاية العرض فوق",IF(AND($B$2&lt;&gt;"",$B$4&lt;$B$2),"النهاية قبل البداية",IF($B$4&lt;TODAY(),"تاريخ النهاية راح",IF(D420="","تمام، بس بدون تكلفة (ما نقدر نحسب ربحك)",IF(N(J420)&lt;0,"تحت التكلفة، وانت قاصد",IF(K420&lt;$B$7,"تمام، بس هامشك أقل من حدّك","جاهز")))))))))))))))</f>
        <v/>
      </c>
      <c r="O420" s="19" t="b">
        <f>AND(N420&lt;&gt;"",ISNA(MATCH(N420,{"رقم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1">
      <c r="A421" s="13"/>
      <c r="B421" s="14"/>
      <c r="C421" s="15"/>
      <c r="D421" s="15"/>
      <c r="E421" s="15"/>
      <c r="F421" s="16"/>
      <c r="G421" s="15"/>
      <c r="H421" s="17" t="str">
        <f>IF(OR(C421="",AND(F421="",G421="")),"",IF(G421&lt;&gt;"",ROUND(G421,2),IF($B$8="ريال كامل",ROUNDDOWN(C421*(1-IF(F421&gt;1,F421/100,F421)),0),IF($B$8="ينتهي بـ ٩",ROUND((C421*(1-IF(F421&gt;1,F421/100,F421))+1)/10,0)*10-1,ROUND(C421*(1-IF(F421&gt;1,F421/100,F421)),2)))))</f>
        <v/>
      </c>
      <c r="I421" s="17" t="str">
        <f>IF(OR(C421="",D421=""),"",ROUND(C421/IF($B$5="نعم",1+$B$6,1)-D421-N(E421),2))</f>
        <v/>
      </c>
      <c r="J421" s="17" t="str">
        <f>IF(OR(H421="",D421=""),"",ROUND(H421/IF($B$5="نعم",1+$B$6,1)-D421-N(E421),2))</f>
        <v/>
      </c>
      <c r="K421" s="18" t="str">
        <f>IF(OR(J421="",N(H421)&lt;=0),"",J421/(H421/IF($B$5="نعم",1+$B$6,1)))</f>
        <v/>
      </c>
      <c r="L421" s="18" t="str">
        <f>IF(OR(I421="",J421="",N(I421)&lt;=0),"",1-J421/I421)</f>
        <v/>
      </c>
      <c r="M421" s="14"/>
      <c r="N421" s="19" t="str">
        <f>IF(AND(A421="",C421=""),"",IF(A421="","رقم المنتج ناقص",IF(AND($B$9="سلة",ISERROR(VALUE(A421))),"رقم المنتج: أرقام إنجليزية بس",IF(COUNTIF($A$11:$A$1010,A421)&gt;1,"رقم المنتج مكرر",IF(C421="","السعر الحالي ناقص",IF(H421="","حط نسبة خصم أو سعر عرض",IF(H421&lt;=0,"سعر العرض لازم يكون أكبر من صفر",IF(H421&gt;=C421,"سعر العرض = السعر أو أعلى",IF(AND(J421&lt;&gt;"",N(J421)&lt;0,M421&lt;&gt;"نعم"),"تحت التكلفة",IF($B$4="","حط نهاية العرض فوق",IF(AND($B$2&lt;&gt;"",$B$4&lt;$B$2),"النهاية قبل البداية",IF($B$4&lt;TODAY(),"تاريخ النهاية راح",IF(D421="","تمام، بس بدون تكلفة (ما نقدر نحسب ربحك)",IF(N(J421)&lt;0,"تحت التكلفة، وانت قاصد",IF(K421&lt;$B$7,"تمام، بس هامشك أقل من حدّك","جاهز")))))))))))))))</f>
        <v/>
      </c>
      <c r="O421" s="19" t="b">
        <f>AND(N421&lt;&gt;"",ISNA(MATCH(N421,{"رقم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2">
      <c r="A422" s="13"/>
      <c r="B422" s="14"/>
      <c r="C422" s="15"/>
      <c r="D422" s="15"/>
      <c r="E422" s="15"/>
      <c r="F422" s="16"/>
      <c r="G422" s="15"/>
      <c r="H422" s="17" t="str">
        <f>IF(OR(C422="",AND(F422="",G422="")),"",IF(G422&lt;&gt;"",ROUND(G422,2),IF($B$8="ريال كامل",ROUNDDOWN(C422*(1-IF(F422&gt;1,F422/100,F422)),0),IF($B$8="ينتهي بـ ٩",ROUND((C422*(1-IF(F422&gt;1,F422/100,F422))+1)/10,0)*10-1,ROUND(C422*(1-IF(F422&gt;1,F422/100,F422)),2)))))</f>
        <v/>
      </c>
      <c r="I422" s="17" t="str">
        <f>IF(OR(C422="",D422=""),"",ROUND(C422/IF($B$5="نعم",1+$B$6,1)-D422-N(E422),2))</f>
        <v/>
      </c>
      <c r="J422" s="17" t="str">
        <f>IF(OR(H422="",D422=""),"",ROUND(H422/IF($B$5="نعم",1+$B$6,1)-D422-N(E422),2))</f>
        <v/>
      </c>
      <c r="K422" s="18" t="str">
        <f>IF(OR(J422="",N(H422)&lt;=0),"",J422/(H422/IF($B$5="نعم",1+$B$6,1)))</f>
        <v/>
      </c>
      <c r="L422" s="18" t="str">
        <f>IF(OR(I422="",J422="",N(I422)&lt;=0),"",1-J422/I422)</f>
        <v/>
      </c>
      <c r="M422" s="14"/>
      <c r="N422" s="19" t="str">
        <f>IF(AND(A422="",C422=""),"",IF(A422="","رقم المنتج ناقص",IF(AND($B$9="سلة",ISERROR(VALUE(A422))),"رقم المنتج: أرقام إنجليزية بس",IF(COUNTIF($A$11:$A$1010,A422)&gt;1,"رقم المنتج مكرر",IF(C422="","السعر الحالي ناقص",IF(H422="","حط نسبة خصم أو سعر عرض",IF(H422&lt;=0,"سعر العرض لازم يكون أكبر من صفر",IF(H422&gt;=C422,"سعر العرض = السعر أو أعلى",IF(AND(J422&lt;&gt;"",N(J422)&lt;0,M422&lt;&gt;"نعم"),"تحت التكلفة",IF($B$4="","حط نهاية العرض فوق",IF(AND($B$2&lt;&gt;"",$B$4&lt;$B$2),"النهاية قبل البداية",IF($B$4&lt;TODAY(),"تاريخ النهاية راح",IF(D422="","تمام، بس بدون تكلفة (ما نقدر نحسب ربحك)",IF(N(J422)&lt;0,"تحت التكلفة، وانت قاصد",IF(K422&lt;$B$7,"تمام، بس هامشك أقل من حدّك","جاهز")))))))))))))))</f>
        <v/>
      </c>
      <c r="O422" s="19" t="b">
        <f>AND(N422&lt;&gt;"",ISNA(MATCH(N422,{"رقم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3">
      <c r="A423" s="13"/>
      <c r="B423" s="14"/>
      <c r="C423" s="15"/>
      <c r="D423" s="15"/>
      <c r="E423" s="15"/>
      <c r="F423" s="16"/>
      <c r="G423" s="15"/>
      <c r="H423" s="17" t="str">
        <f>IF(OR(C423="",AND(F423="",G423="")),"",IF(G423&lt;&gt;"",ROUND(G423,2),IF($B$8="ريال كامل",ROUNDDOWN(C423*(1-IF(F423&gt;1,F423/100,F423)),0),IF($B$8="ينتهي بـ ٩",ROUND((C423*(1-IF(F423&gt;1,F423/100,F423))+1)/10,0)*10-1,ROUND(C423*(1-IF(F423&gt;1,F423/100,F423)),2)))))</f>
        <v/>
      </c>
      <c r="I423" s="17" t="str">
        <f>IF(OR(C423="",D423=""),"",ROUND(C423/IF($B$5="نعم",1+$B$6,1)-D423-N(E423),2))</f>
        <v/>
      </c>
      <c r="J423" s="17" t="str">
        <f>IF(OR(H423="",D423=""),"",ROUND(H423/IF($B$5="نعم",1+$B$6,1)-D423-N(E423),2))</f>
        <v/>
      </c>
      <c r="K423" s="18" t="str">
        <f>IF(OR(J423="",N(H423)&lt;=0),"",J423/(H423/IF($B$5="نعم",1+$B$6,1)))</f>
        <v/>
      </c>
      <c r="L423" s="18" t="str">
        <f>IF(OR(I423="",J423="",N(I423)&lt;=0),"",1-J423/I423)</f>
        <v/>
      </c>
      <c r="M423" s="14"/>
      <c r="N423" s="19" t="str">
        <f>IF(AND(A423="",C423=""),"",IF(A423="","رقم المنتج ناقص",IF(AND($B$9="سلة",ISERROR(VALUE(A423))),"رقم المنتج: أرقام إنجليزية بس",IF(COUNTIF($A$11:$A$1010,A423)&gt;1,"رقم المنتج مكرر",IF(C423="","السعر الحالي ناقص",IF(H423="","حط نسبة خصم أو سعر عرض",IF(H423&lt;=0,"سعر العرض لازم يكون أكبر من صفر",IF(H423&gt;=C423,"سعر العرض = السعر أو أعلى",IF(AND(J423&lt;&gt;"",N(J423)&lt;0,M423&lt;&gt;"نعم"),"تحت التكلفة",IF($B$4="","حط نهاية العرض فوق",IF(AND($B$2&lt;&gt;"",$B$4&lt;$B$2),"النهاية قبل البداية",IF($B$4&lt;TODAY(),"تاريخ النهاية راح",IF(D423="","تمام، بس بدون تكلفة (ما نقدر نحسب ربحك)",IF(N(J423)&lt;0,"تحت التكلفة، وانت قاصد",IF(K423&lt;$B$7,"تمام، بس هامشك أقل من حدّك","جاهز")))))))))))))))</f>
        <v/>
      </c>
      <c r="O423" s="19" t="b">
        <f>AND(N423&lt;&gt;"",ISNA(MATCH(N423,{"رقم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4">
      <c r="A424" s="13"/>
      <c r="B424" s="14"/>
      <c r="C424" s="15"/>
      <c r="D424" s="15"/>
      <c r="E424" s="15"/>
      <c r="F424" s="16"/>
      <c r="G424" s="15"/>
      <c r="H424" s="17" t="str">
        <f>IF(OR(C424="",AND(F424="",G424="")),"",IF(G424&lt;&gt;"",ROUND(G424,2),IF($B$8="ريال كامل",ROUNDDOWN(C424*(1-IF(F424&gt;1,F424/100,F424)),0),IF($B$8="ينتهي بـ ٩",ROUND((C424*(1-IF(F424&gt;1,F424/100,F424))+1)/10,0)*10-1,ROUND(C424*(1-IF(F424&gt;1,F424/100,F424)),2)))))</f>
        <v/>
      </c>
      <c r="I424" s="17" t="str">
        <f>IF(OR(C424="",D424=""),"",ROUND(C424/IF($B$5="نعم",1+$B$6,1)-D424-N(E424),2))</f>
        <v/>
      </c>
      <c r="J424" s="17" t="str">
        <f>IF(OR(H424="",D424=""),"",ROUND(H424/IF($B$5="نعم",1+$B$6,1)-D424-N(E424),2))</f>
        <v/>
      </c>
      <c r="K424" s="18" t="str">
        <f>IF(OR(J424="",N(H424)&lt;=0),"",J424/(H424/IF($B$5="نعم",1+$B$6,1)))</f>
        <v/>
      </c>
      <c r="L424" s="18" t="str">
        <f>IF(OR(I424="",J424="",N(I424)&lt;=0),"",1-J424/I424)</f>
        <v/>
      </c>
      <c r="M424" s="14"/>
      <c r="N424" s="19" t="str">
        <f>IF(AND(A424="",C424=""),"",IF(A424="","رقم المنتج ناقص",IF(AND($B$9="سلة",ISERROR(VALUE(A424))),"رقم المنتج: أرقام إنجليزية بس",IF(COUNTIF($A$11:$A$1010,A424)&gt;1,"رقم المنتج مكرر",IF(C424="","السعر الحالي ناقص",IF(H424="","حط نسبة خصم أو سعر عرض",IF(H424&lt;=0,"سعر العرض لازم يكون أكبر من صفر",IF(H424&gt;=C424,"سعر العرض = السعر أو أعلى",IF(AND(J424&lt;&gt;"",N(J424)&lt;0,M424&lt;&gt;"نعم"),"تحت التكلفة",IF($B$4="","حط نهاية العرض فوق",IF(AND($B$2&lt;&gt;"",$B$4&lt;$B$2),"النهاية قبل البداية",IF($B$4&lt;TODAY(),"تاريخ النهاية راح",IF(D424="","تمام، بس بدون تكلفة (ما نقدر نحسب ربحك)",IF(N(J424)&lt;0,"تحت التكلفة، وانت قاصد",IF(K424&lt;$B$7,"تمام، بس هامشك أقل من حدّك","جاهز")))))))))))))))</f>
        <v/>
      </c>
      <c r="O424" s="19" t="b">
        <f>AND(N424&lt;&gt;"",ISNA(MATCH(N424,{"رقم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5">
      <c r="A425" s="13"/>
      <c r="B425" s="14"/>
      <c r="C425" s="15"/>
      <c r="D425" s="15"/>
      <c r="E425" s="15"/>
      <c r="F425" s="16"/>
      <c r="G425" s="15"/>
      <c r="H425" s="17" t="str">
        <f>IF(OR(C425="",AND(F425="",G425="")),"",IF(G425&lt;&gt;"",ROUND(G425,2),IF($B$8="ريال كامل",ROUNDDOWN(C425*(1-IF(F425&gt;1,F425/100,F425)),0),IF($B$8="ينتهي بـ ٩",ROUND((C425*(1-IF(F425&gt;1,F425/100,F425))+1)/10,0)*10-1,ROUND(C425*(1-IF(F425&gt;1,F425/100,F425)),2)))))</f>
        <v/>
      </c>
      <c r="I425" s="17" t="str">
        <f>IF(OR(C425="",D425=""),"",ROUND(C425/IF($B$5="نعم",1+$B$6,1)-D425-N(E425),2))</f>
        <v/>
      </c>
      <c r="J425" s="17" t="str">
        <f>IF(OR(H425="",D425=""),"",ROUND(H425/IF($B$5="نعم",1+$B$6,1)-D425-N(E425),2))</f>
        <v/>
      </c>
      <c r="K425" s="18" t="str">
        <f>IF(OR(J425="",N(H425)&lt;=0),"",J425/(H425/IF($B$5="نعم",1+$B$6,1)))</f>
        <v/>
      </c>
      <c r="L425" s="18" t="str">
        <f>IF(OR(I425="",J425="",N(I425)&lt;=0),"",1-J425/I425)</f>
        <v/>
      </c>
      <c r="M425" s="14"/>
      <c r="N425" s="19" t="str">
        <f>IF(AND(A425="",C425=""),"",IF(A425="","رقم المنتج ناقص",IF(AND($B$9="سلة",ISERROR(VALUE(A425))),"رقم المنتج: أرقام إنجليزية بس",IF(COUNTIF($A$11:$A$1010,A425)&gt;1,"رقم المنتج مكرر",IF(C425="","السعر الحالي ناقص",IF(H425="","حط نسبة خصم أو سعر عرض",IF(H425&lt;=0,"سعر العرض لازم يكون أكبر من صفر",IF(H425&gt;=C425,"سعر العرض = السعر أو أعلى",IF(AND(J425&lt;&gt;"",N(J425)&lt;0,M425&lt;&gt;"نعم"),"تحت التكلفة",IF($B$4="","حط نهاية العرض فوق",IF(AND($B$2&lt;&gt;"",$B$4&lt;$B$2),"النهاية قبل البداية",IF($B$4&lt;TODAY(),"تاريخ النهاية راح",IF(D425="","تمام، بس بدون تكلفة (ما نقدر نحسب ربحك)",IF(N(J425)&lt;0,"تحت التكلفة، وانت قاصد",IF(K425&lt;$B$7,"تمام، بس هامشك أقل من حدّك","جاهز")))))))))))))))</f>
        <v/>
      </c>
      <c r="O425" s="19" t="b">
        <f>AND(N425&lt;&gt;"",ISNA(MATCH(N425,{"رقم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6">
      <c r="A426" s="13"/>
      <c r="B426" s="14"/>
      <c r="C426" s="15"/>
      <c r="D426" s="15"/>
      <c r="E426" s="15"/>
      <c r="F426" s="16"/>
      <c r="G426" s="15"/>
      <c r="H426" s="17" t="str">
        <f>IF(OR(C426="",AND(F426="",G426="")),"",IF(G426&lt;&gt;"",ROUND(G426,2),IF($B$8="ريال كامل",ROUNDDOWN(C426*(1-IF(F426&gt;1,F426/100,F426)),0),IF($B$8="ينتهي بـ ٩",ROUND((C426*(1-IF(F426&gt;1,F426/100,F426))+1)/10,0)*10-1,ROUND(C426*(1-IF(F426&gt;1,F426/100,F426)),2)))))</f>
        <v/>
      </c>
      <c r="I426" s="17" t="str">
        <f>IF(OR(C426="",D426=""),"",ROUND(C426/IF($B$5="نعم",1+$B$6,1)-D426-N(E426),2))</f>
        <v/>
      </c>
      <c r="J426" s="17" t="str">
        <f>IF(OR(H426="",D426=""),"",ROUND(H426/IF($B$5="نعم",1+$B$6,1)-D426-N(E426),2))</f>
        <v/>
      </c>
      <c r="K426" s="18" t="str">
        <f>IF(OR(J426="",N(H426)&lt;=0),"",J426/(H426/IF($B$5="نعم",1+$B$6,1)))</f>
        <v/>
      </c>
      <c r="L426" s="18" t="str">
        <f>IF(OR(I426="",J426="",N(I426)&lt;=0),"",1-J426/I426)</f>
        <v/>
      </c>
      <c r="M426" s="14"/>
      <c r="N426" s="19" t="str">
        <f>IF(AND(A426="",C426=""),"",IF(A426="","رقم المنتج ناقص",IF(AND($B$9="سلة",ISERROR(VALUE(A426))),"رقم المنتج: أرقام إنجليزية بس",IF(COUNTIF($A$11:$A$1010,A426)&gt;1,"رقم المنتج مكرر",IF(C426="","السعر الحالي ناقص",IF(H426="","حط نسبة خصم أو سعر عرض",IF(H426&lt;=0,"سعر العرض لازم يكون أكبر من صفر",IF(H426&gt;=C426,"سعر العرض = السعر أو أعلى",IF(AND(J426&lt;&gt;"",N(J426)&lt;0,M426&lt;&gt;"نعم"),"تحت التكلفة",IF($B$4="","حط نهاية العرض فوق",IF(AND($B$2&lt;&gt;"",$B$4&lt;$B$2),"النهاية قبل البداية",IF($B$4&lt;TODAY(),"تاريخ النهاية راح",IF(D426="","تمام، بس بدون تكلفة (ما نقدر نحسب ربحك)",IF(N(J426)&lt;0,"تحت التكلفة، وانت قاصد",IF(K426&lt;$B$7,"تمام، بس هامشك أقل من حدّك","جاهز")))))))))))))))</f>
        <v/>
      </c>
      <c r="O426" s="19" t="b">
        <f>AND(N426&lt;&gt;"",ISNA(MATCH(N426,{"رقم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7">
      <c r="A427" s="13"/>
      <c r="B427" s="14"/>
      <c r="C427" s="15"/>
      <c r="D427" s="15"/>
      <c r="E427" s="15"/>
      <c r="F427" s="16"/>
      <c r="G427" s="15"/>
      <c r="H427" s="17" t="str">
        <f>IF(OR(C427="",AND(F427="",G427="")),"",IF(G427&lt;&gt;"",ROUND(G427,2),IF($B$8="ريال كامل",ROUNDDOWN(C427*(1-IF(F427&gt;1,F427/100,F427)),0),IF($B$8="ينتهي بـ ٩",ROUND((C427*(1-IF(F427&gt;1,F427/100,F427))+1)/10,0)*10-1,ROUND(C427*(1-IF(F427&gt;1,F427/100,F427)),2)))))</f>
        <v/>
      </c>
      <c r="I427" s="17" t="str">
        <f>IF(OR(C427="",D427=""),"",ROUND(C427/IF($B$5="نعم",1+$B$6,1)-D427-N(E427),2))</f>
        <v/>
      </c>
      <c r="J427" s="17" t="str">
        <f>IF(OR(H427="",D427=""),"",ROUND(H427/IF($B$5="نعم",1+$B$6,1)-D427-N(E427),2))</f>
        <v/>
      </c>
      <c r="K427" s="18" t="str">
        <f>IF(OR(J427="",N(H427)&lt;=0),"",J427/(H427/IF($B$5="نعم",1+$B$6,1)))</f>
        <v/>
      </c>
      <c r="L427" s="18" t="str">
        <f>IF(OR(I427="",J427="",N(I427)&lt;=0),"",1-J427/I427)</f>
        <v/>
      </c>
      <c r="M427" s="14"/>
      <c r="N427" s="19" t="str">
        <f>IF(AND(A427="",C427=""),"",IF(A427="","رقم المنتج ناقص",IF(AND($B$9="سلة",ISERROR(VALUE(A427))),"رقم المنتج: أرقام إنجليزية بس",IF(COUNTIF($A$11:$A$1010,A427)&gt;1,"رقم المنتج مكرر",IF(C427="","السعر الحالي ناقص",IF(H427="","حط نسبة خصم أو سعر عرض",IF(H427&lt;=0,"سعر العرض لازم يكون أكبر من صفر",IF(H427&gt;=C427,"سعر العرض = السعر أو أعلى",IF(AND(J427&lt;&gt;"",N(J427)&lt;0,M427&lt;&gt;"نعم"),"تحت التكلفة",IF($B$4="","حط نهاية العرض فوق",IF(AND($B$2&lt;&gt;"",$B$4&lt;$B$2),"النهاية قبل البداية",IF($B$4&lt;TODAY(),"تاريخ النهاية راح",IF(D427="","تمام، بس بدون تكلفة (ما نقدر نحسب ربحك)",IF(N(J427)&lt;0,"تحت التكلفة، وانت قاصد",IF(K427&lt;$B$7,"تمام، بس هامشك أقل من حدّك","جاهز")))))))))))))))</f>
        <v/>
      </c>
      <c r="O427" s="19" t="b">
        <f>AND(N427&lt;&gt;"",ISNA(MATCH(N427,{"رقم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8">
      <c r="A428" s="13"/>
      <c r="B428" s="14"/>
      <c r="C428" s="15"/>
      <c r="D428" s="15"/>
      <c r="E428" s="15"/>
      <c r="F428" s="16"/>
      <c r="G428" s="15"/>
      <c r="H428" s="17" t="str">
        <f>IF(OR(C428="",AND(F428="",G428="")),"",IF(G428&lt;&gt;"",ROUND(G428,2),IF($B$8="ريال كامل",ROUNDDOWN(C428*(1-IF(F428&gt;1,F428/100,F428)),0),IF($B$8="ينتهي بـ ٩",ROUND((C428*(1-IF(F428&gt;1,F428/100,F428))+1)/10,0)*10-1,ROUND(C428*(1-IF(F428&gt;1,F428/100,F428)),2)))))</f>
        <v/>
      </c>
      <c r="I428" s="17" t="str">
        <f>IF(OR(C428="",D428=""),"",ROUND(C428/IF($B$5="نعم",1+$B$6,1)-D428-N(E428),2))</f>
        <v/>
      </c>
      <c r="J428" s="17" t="str">
        <f>IF(OR(H428="",D428=""),"",ROUND(H428/IF($B$5="نعم",1+$B$6,1)-D428-N(E428),2))</f>
        <v/>
      </c>
      <c r="K428" s="18" t="str">
        <f>IF(OR(J428="",N(H428)&lt;=0),"",J428/(H428/IF($B$5="نعم",1+$B$6,1)))</f>
        <v/>
      </c>
      <c r="L428" s="18" t="str">
        <f>IF(OR(I428="",J428="",N(I428)&lt;=0),"",1-J428/I428)</f>
        <v/>
      </c>
      <c r="M428" s="14"/>
      <c r="N428" s="19" t="str">
        <f>IF(AND(A428="",C428=""),"",IF(A428="","رقم المنتج ناقص",IF(AND($B$9="سلة",ISERROR(VALUE(A428))),"رقم المنتج: أرقام إنجليزية بس",IF(COUNTIF($A$11:$A$1010,A428)&gt;1,"رقم المنتج مكرر",IF(C428="","السعر الحالي ناقص",IF(H428="","حط نسبة خصم أو سعر عرض",IF(H428&lt;=0,"سعر العرض لازم يكون أكبر من صفر",IF(H428&gt;=C428,"سعر العرض = السعر أو أعلى",IF(AND(J428&lt;&gt;"",N(J428)&lt;0,M428&lt;&gt;"نعم"),"تحت التكلفة",IF($B$4="","حط نهاية العرض فوق",IF(AND($B$2&lt;&gt;"",$B$4&lt;$B$2),"النهاية قبل البداية",IF($B$4&lt;TODAY(),"تاريخ النهاية راح",IF(D428="","تمام، بس بدون تكلفة (ما نقدر نحسب ربحك)",IF(N(J428)&lt;0,"تحت التكلفة، وانت قاصد",IF(K428&lt;$B$7,"تمام، بس هامشك أقل من حدّك","جاهز")))))))))))))))</f>
        <v/>
      </c>
      <c r="O428" s="19" t="b">
        <f>AND(N428&lt;&gt;"",ISNA(MATCH(N428,{"رقم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29">
      <c r="A429" s="13"/>
      <c r="B429" s="14"/>
      <c r="C429" s="15"/>
      <c r="D429" s="15"/>
      <c r="E429" s="15"/>
      <c r="F429" s="16"/>
      <c r="G429" s="15"/>
      <c r="H429" s="17" t="str">
        <f>IF(OR(C429="",AND(F429="",G429="")),"",IF(G429&lt;&gt;"",ROUND(G429,2),IF($B$8="ريال كامل",ROUNDDOWN(C429*(1-IF(F429&gt;1,F429/100,F429)),0),IF($B$8="ينتهي بـ ٩",ROUND((C429*(1-IF(F429&gt;1,F429/100,F429))+1)/10,0)*10-1,ROUND(C429*(1-IF(F429&gt;1,F429/100,F429)),2)))))</f>
        <v/>
      </c>
      <c r="I429" s="17" t="str">
        <f>IF(OR(C429="",D429=""),"",ROUND(C429/IF($B$5="نعم",1+$B$6,1)-D429-N(E429),2))</f>
        <v/>
      </c>
      <c r="J429" s="17" t="str">
        <f>IF(OR(H429="",D429=""),"",ROUND(H429/IF($B$5="نعم",1+$B$6,1)-D429-N(E429),2))</f>
        <v/>
      </c>
      <c r="K429" s="18" t="str">
        <f>IF(OR(J429="",N(H429)&lt;=0),"",J429/(H429/IF($B$5="نعم",1+$B$6,1)))</f>
        <v/>
      </c>
      <c r="L429" s="18" t="str">
        <f>IF(OR(I429="",J429="",N(I429)&lt;=0),"",1-J429/I429)</f>
        <v/>
      </c>
      <c r="M429" s="14"/>
      <c r="N429" s="19" t="str">
        <f>IF(AND(A429="",C429=""),"",IF(A429="","رقم المنتج ناقص",IF(AND($B$9="سلة",ISERROR(VALUE(A429))),"رقم المنتج: أرقام إنجليزية بس",IF(COUNTIF($A$11:$A$1010,A429)&gt;1,"رقم المنتج مكرر",IF(C429="","السعر الحالي ناقص",IF(H429="","حط نسبة خصم أو سعر عرض",IF(H429&lt;=0,"سعر العرض لازم يكون أكبر من صفر",IF(H429&gt;=C429,"سعر العرض = السعر أو أعلى",IF(AND(J429&lt;&gt;"",N(J429)&lt;0,M429&lt;&gt;"نعم"),"تحت التكلفة",IF($B$4="","حط نهاية العرض فوق",IF(AND($B$2&lt;&gt;"",$B$4&lt;$B$2),"النهاية قبل البداية",IF($B$4&lt;TODAY(),"تاريخ النهاية راح",IF(D429="","تمام، بس بدون تكلفة (ما نقدر نحسب ربحك)",IF(N(J429)&lt;0,"تحت التكلفة، وانت قاصد",IF(K429&lt;$B$7,"تمام، بس هامشك أقل من حدّك","جاهز")))))))))))))))</f>
        <v/>
      </c>
      <c r="O429" s="19" t="b">
        <f>AND(N429&lt;&gt;"",ISNA(MATCH(N429,{"رقم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0">
      <c r="A430" s="13"/>
      <c r="B430" s="14"/>
      <c r="C430" s="15"/>
      <c r="D430" s="15"/>
      <c r="E430" s="15"/>
      <c r="F430" s="16"/>
      <c r="G430" s="15"/>
      <c r="H430" s="17" t="str">
        <f>IF(OR(C430="",AND(F430="",G430="")),"",IF(G430&lt;&gt;"",ROUND(G430,2),IF($B$8="ريال كامل",ROUNDDOWN(C430*(1-IF(F430&gt;1,F430/100,F430)),0),IF($B$8="ينتهي بـ ٩",ROUND((C430*(1-IF(F430&gt;1,F430/100,F430))+1)/10,0)*10-1,ROUND(C430*(1-IF(F430&gt;1,F430/100,F430)),2)))))</f>
        <v/>
      </c>
      <c r="I430" s="17" t="str">
        <f>IF(OR(C430="",D430=""),"",ROUND(C430/IF($B$5="نعم",1+$B$6,1)-D430-N(E430),2))</f>
        <v/>
      </c>
      <c r="J430" s="17" t="str">
        <f>IF(OR(H430="",D430=""),"",ROUND(H430/IF($B$5="نعم",1+$B$6,1)-D430-N(E430),2))</f>
        <v/>
      </c>
      <c r="K430" s="18" t="str">
        <f>IF(OR(J430="",N(H430)&lt;=0),"",J430/(H430/IF($B$5="نعم",1+$B$6,1)))</f>
        <v/>
      </c>
      <c r="L430" s="18" t="str">
        <f>IF(OR(I430="",J430="",N(I430)&lt;=0),"",1-J430/I430)</f>
        <v/>
      </c>
      <c r="M430" s="14"/>
      <c r="N430" s="19" t="str">
        <f>IF(AND(A430="",C430=""),"",IF(A430="","رقم المنتج ناقص",IF(AND($B$9="سلة",ISERROR(VALUE(A430))),"رقم المنتج: أرقام إنجليزية بس",IF(COUNTIF($A$11:$A$1010,A430)&gt;1,"رقم المنتج مكرر",IF(C430="","السعر الحالي ناقص",IF(H430="","حط نسبة خصم أو سعر عرض",IF(H430&lt;=0,"سعر العرض لازم يكون أكبر من صفر",IF(H430&gt;=C430,"سعر العرض = السعر أو أعلى",IF(AND(J430&lt;&gt;"",N(J430)&lt;0,M430&lt;&gt;"نعم"),"تحت التكلفة",IF($B$4="","حط نهاية العرض فوق",IF(AND($B$2&lt;&gt;"",$B$4&lt;$B$2),"النهاية قبل البداية",IF($B$4&lt;TODAY(),"تاريخ النهاية راح",IF(D430="","تمام، بس بدون تكلفة (ما نقدر نحسب ربحك)",IF(N(J430)&lt;0,"تحت التكلفة، وانت قاصد",IF(K430&lt;$B$7,"تمام، بس هامشك أقل من حدّك","جاهز")))))))))))))))</f>
        <v/>
      </c>
      <c r="O430" s="19" t="b">
        <f>AND(N430&lt;&gt;"",ISNA(MATCH(N430,{"رقم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1">
      <c r="A431" s="13"/>
      <c r="B431" s="14"/>
      <c r="C431" s="15"/>
      <c r="D431" s="15"/>
      <c r="E431" s="15"/>
      <c r="F431" s="16"/>
      <c r="G431" s="15"/>
      <c r="H431" s="17" t="str">
        <f>IF(OR(C431="",AND(F431="",G431="")),"",IF(G431&lt;&gt;"",ROUND(G431,2),IF($B$8="ريال كامل",ROUNDDOWN(C431*(1-IF(F431&gt;1,F431/100,F431)),0),IF($B$8="ينتهي بـ ٩",ROUND((C431*(1-IF(F431&gt;1,F431/100,F431))+1)/10,0)*10-1,ROUND(C431*(1-IF(F431&gt;1,F431/100,F431)),2)))))</f>
        <v/>
      </c>
      <c r="I431" s="17" t="str">
        <f>IF(OR(C431="",D431=""),"",ROUND(C431/IF($B$5="نعم",1+$B$6,1)-D431-N(E431),2))</f>
        <v/>
      </c>
      <c r="J431" s="17" t="str">
        <f>IF(OR(H431="",D431=""),"",ROUND(H431/IF($B$5="نعم",1+$B$6,1)-D431-N(E431),2))</f>
        <v/>
      </c>
      <c r="K431" s="18" t="str">
        <f>IF(OR(J431="",N(H431)&lt;=0),"",J431/(H431/IF($B$5="نعم",1+$B$6,1)))</f>
        <v/>
      </c>
      <c r="L431" s="18" t="str">
        <f>IF(OR(I431="",J431="",N(I431)&lt;=0),"",1-J431/I431)</f>
        <v/>
      </c>
      <c r="M431" s="14"/>
      <c r="N431" s="19" t="str">
        <f>IF(AND(A431="",C431=""),"",IF(A431="","رقم المنتج ناقص",IF(AND($B$9="سلة",ISERROR(VALUE(A431))),"رقم المنتج: أرقام إنجليزية بس",IF(COUNTIF($A$11:$A$1010,A431)&gt;1,"رقم المنتج مكرر",IF(C431="","السعر الحالي ناقص",IF(H431="","حط نسبة خصم أو سعر عرض",IF(H431&lt;=0,"سعر العرض لازم يكون أكبر من صفر",IF(H431&gt;=C431,"سعر العرض = السعر أو أعلى",IF(AND(J431&lt;&gt;"",N(J431)&lt;0,M431&lt;&gt;"نعم"),"تحت التكلفة",IF($B$4="","حط نهاية العرض فوق",IF(AND($B$2&lt;&gt;"",$B$4&lt;$B$2),"النهاية قبل البداية",IF($B$4&lt;TODAY(),"تاريخ النهاية راح",IF(D431="","تمام، بس بدون تكلفة (ما نقدر نحسب ربحك)",IF(N(J431)&lt;0,"تحت التكلفة، وانت قاصد",IF(K431&lt;$B$7,"تمام، بس هامشك أقل من حدّك","جاهز")))))))))))))))</f>
        <v/>
      </c>
      <c r="O431" s="19" t="b">
        <f>AND(N431&lt;&gt;"",ISNA(MATCH(N431,{"رقم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2">
      <c r="A432" s="13"/>
      <c r="B432" s="14"/>
      <c r="C432" s="15"/>
      <c r="D432" s="15"/>
      <c r="E432" s="15"/>
      <c r="F432" s="16"/>
      <c r="G432" s="15"/>
      <c r="H432" s="17" t="str">
        <f>IF(OR(C432="",AND(F432="",G432="")),"",IF(G432&lt;&gt;"",ROUND(G432,2),IF($B$8="ريال كامل",ROUNDDOWN(C432*(1-IF(F432&gt;1,F432/100,F432)),0),IF($B$8="ينتهي بـ ٩",ROUND((C432*(1-IF(F432&gt;1,F432/100,F432))+1)/10,0)*10-1,ROUND(C432*(1-IF(F432&gt;1,F432/100,F432)),2)))))</f>
        <v/>
      </c>
      <c r="I432" s="17" t="str">
        <f>IF(OR(C432="",D432=""),"",ROUND(C432/IF($B$5="نعم",1+$B$6,1)-D432-N(E432),2))</f>
        <v/>
      </c>
      <c r="J432" s="17" t="str">
        <f>IF(OR(H432="",D432=""),"",ROUND(H432/IF($B$5="نعم",1+$B$6,1)-D432-N(E432),2))</f>
        <v/>
      </c>
      <c r="K432" s="18" t="str">
        <f>IF(OR(J432="",N(H432)&lt;=0),"",J432/(H432/IF($B$5="نعم",1+$B$6,1)))</f>
        <v/>
      </c>
      <c r="L432" s="18" t="str">
        <f>IF(OR(I432="",J432="",N(I432)&lt;=0),"",1-J432/I432)</f>
        <v/>
      </c>
      <c r="M432" s="14"/>
      <c r="N432" s="19" t="str">
        <f>IF(AND(A432="",C432=""),"",IF(A432="","رقم المنتج ناقص",IF(AND($B$9="سلة",ISERROR(VALUE(A432))),"رقم المنتج: أرقام إنجليزية بس",IF(COUNTIF($A$11:$A$1010,A432)&gt;1,"رقم المنتج مكرر",IF(C432="","السعر الحالي ناقص",IF(H432="","حط نسبة خصم أو سعر عرض",IF(H432&lt;=0,"سعر العرض لازم يكون أكبر من صفر",IF(H432&gt;=C432,"سعر العرض = السعر أو أعلى",IF(AND(J432&lt;&gt;"",N(J432)&lt;0,M432&lt;&gt;"نعم"),"تحت التكلفة",IF($B$4="","حط نهاية العرض فوق",IF(AND($B$2&lt;&gt;"",$B$4&lt;$B$2),"النهاية قبل البداية",IF($B$4&lt;TODAY(),"تاريخ النهاية راح",IF(D432="","تمام، بس بدون تكلفة (ما نقدر نحسب ربحك)",IF(N(J432)&lt;0,"تحت التكلفة، وانت قاصد",IF(K432&lt;$B$7,"تمام، بس هامشك أقل من حدّك","جاهز")))))))))))))))</f>
        <v/>
      </c>
      <c r="O432" s="19" t="b">
        <f>AND(N432&lt;&gt;"",ISNA(MATCH(N432,{"رقم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3">
      <c r="A433" s="13"/>
      <c r="B433" s="14"/>
      <c r="C433" s="15"/>
      <c r="D433" s="15"/>
      <c r="E433" s="15"/>
      <c r="F433" s="16"/>
      <c r="G433" s="15"/>
      <c r="H433" s="17" t="str">
        <f>IF(OR(C433="",AND(F433="",G433="")),"",IF(G433&lt;&gt;"",ROUND(G433,2),IF($B$8="ريال كامل",ROUNDDOWN(C433*(1-IF(F433&gt;1,F433/100,F433)),0),IF($B$8="ينتهي بـ ٩",ROUND((C433*(1-IF(F433&gt;1,F433/100,F433))+1)/10,0)*10-1,ROUND(C433*(1-IF(F433&gt;1,F433/100,F433)),2)))))</f>
        <v/>
      </c>
      <c r="I433" s="17" t="str">
        <f>IF(OR(C433="",D433=""),"",ROUND(C433/IF($B$5="نعم",1+$B$6,1)-D433-N(E433),2))</f>
        <v/>
      </c>
      <c r="J433" s="17" t="str">
        <f>IF(OR(H433="",D433=""),"",ROUND(H433/IF($B$5="نعم",1+$B$6,1)-D433-N(E433),2))</f>
        <v/>
      </c>
      <c r="K433" s="18" t="str">
        <f>IF(OR(J433="",N(H433)&lt;=0),"",J433/(H433/IF($B$5="نعم",1+$B$6,1)))</f>
        <v/>
      </c>
      <c r="L433" s="18" t="str">
        <f>IF(OR(I433="",J433="",N(I433)&lt;=0),"",1-J433/I433)</f>
        <v/>
      </c>
      <c r="M433" s="14"/>
      <c r="N433" s="19" t="str">
        <f>IF(AND(A433="",C433=""),"",IF(A433="","رقم المنتج ناقص",IF(AND($B$9="سلة",ISERROR(VALUE(A433))),"رقم المنتج: أرقام إنجليزية بس",IF(COUNTIF($A$11:$A$1010,A433)&gt;1,"رقم المنتج مكرر",IF(C433="","السعر الحالي ناقص",IF(H433="","حط نسبة خصم أو سعر عرض",IF(H433&lt;=0,"سعر العرض لازم يكون أكبر من صفر",IF(H433&gt;=C433,"سعر العرض = السعر أو أعلى",IF(AND(J433&lt;&gt;"",N(J433)&lt;0,M433&lt;&gt;"نعم"),"تحت التكلفة",IF($B$4="","حط نهاية العرض فوق",IF(AND($B$2&lt;&gt;"",$B$4&lt;$B$2),"النهاية قبل البداية",IF($B$4&lt;TODAY(),"تاريخ النهاية راح",IF(D433="","تمام، بس بدون تكلفة (ما نقدر نحسب ربحك)",IF(N(J433)&lt;0,"تحت التكلفة، وانت قاصد",IF(K433&lt;$B$7,"تمام، بس هامشك أقل من حدّك","جاهز")))))))))))))))</f>
        <v/>
      </c>
      <c r="O433" s="19" t="b">
        <f>AND(N433&lt;&gt;"",ISNA(MATCH(N433,{"رقم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4">
      <c r="A434" s="13"/>
      <c r="B434" s="14"/>
      <c r="C434" s="15"/>
      <c r="D434" s="15"/>
      <c r="E434" s="15"/>
      <c r="F434" s="16"/>
      <c r="G434" s="15"/>
      <c r="H434" s="17" t="str">
        <f>IF(OR(C434="",AND(F434="",G434="")),"",IF(G434&lt;&gt;"",ROUND(G434,2),IF($B$8="ريال كامل",ROUNDDOWN(C434*(1-IF(F434&gt;1,F434/100,F434)),0),IF($B$8="ينتهي بـ ٩",ROUND((C434*(1-IF(F434&gt;1,F434/100,F434))+1)/10,0)*10-1,ROUND(C434*(1-IF(F434&gt;1,F434/100,F434)),2)))))</f>
        <v/>
      </c>
      <c r="I434" s="17" t="str">
        <f>IF(OR(C434="",D434=""),"",ROUND(C434/IF($B$5="نعم",1+$B$6,1)-D434-N(E434),2))</f>
        <v/>
      </c>
      <c r="J434" s="17" t="str">
        <f>IF(OR(H434="",D434=""),"",ROUND(H434/IF($B$5="نعم",1+$B$6,1)-D434-N(E434),2))</f>
        <v/>
      </c>
      <c r="K434" s="18" t="str">
        <f>IF(OR(J434="",N(H434)&lt;=0),"",J434/(H434/IF($B$5="نعم",1+$B$6,1)))</f>
        <v/>
      </c>
      <c r="L434" s="18" t="str">
        <f>IF(OR(I434="",J434="",N(I434)&lt;=0),"",1-J434/I434)</f>
        <v/>
      </c>
      <c r="M434" s="14"/>
      <c r="N434" s="19" t="str">
        <f>IF(AND(A434="",C434=""),"",IF(A434="","رقم المنتج ناقص",IF(AND($B$9="سلة",ISERROR(VALUE(A434))),"رقم المنتج: أرقام إنجليزية بس",IF(COUNTIF($A$11:$A$1010,A434)&gt;1,"رقم المنتج مكرر",IF(C434="","السعر الحالي ناقص",IF(H434="","حط نسبة خصم أو سعر عرض",IF(H434&lt;=0,"سعر العرض لازم يكون أكبر من صفر",IF(H434&gt;=C434,"سعر العرض = السعر أو أعلى",IF(AND(J434&lt;&gt;"",N(J434)&lt;0,M434&lt;&gt;"نعم"),"تحت التكلفة",IF($B$4="","حط نهاية العرض فوق",IF(AND($B$2&lt;&gt;"",$B$4&lt;$B$2),"النهاية قبل البداية",IF($B$4&lt;TODAY(),"تاريخ النهاية راح",IF(D434="","تمام، بس بدون تكلفة (ما نقدر نحسب ربحك)",IF(N(J434)&lt;0,"تحت التكلفة، وانت قاصد",IF(K434&lt;$B$7,"تمام، بس هامشك أقل من حدّك","جاهز")))))))))))))))</f>
        <v/>
      </c>
      <c r="O434" s="19" t="b">
        <f>AND(N434&lt;&gt;"",ISNA(MATCH(N434,{"رقم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5">
      <c r="A435" s="13"/>
      <c r="B435" s="14"/>
      <c r="C435" s="15"/>
      <c r="D435" s="15"/>
      <c r="E435" s="15"/>
      <c r="F435" s="16"/>
      <c r="G435" s="15"/>
      <c r="H435" s="17" t="str">
        <f>IF(OR(C435="",AND(F435="",G435="")),"",IF(G435&lt;&gt;"",ROUND(G435,2),IF($B$8="ريال كامل",ROUNDDOWN(C435*(1-IF(F435&gt;1,F435/100,F435)),0),IF($B$8="ينتهي بـ ٩",ROUND((C435*(1-IF(F435&gt;1,F435/100,F435))+1)/10,0)*10-1,ROUND(C435*(1-IF(F435&gt;1,F435/100,F435)),2)))))</f>
        <v/>
      </c>
      <c r="I435" s="17" t="str">
        <f>IF(OR(C435="",D435=""),"",ROUND(C435/IF($B$5="نعم",1+$B$6,1)-D435-N(E435),2))</f>
        <v/>
      </c>
      <c r="J435" s="17" t="str">
        <f>IF(OR(H435="",D435=""),"",ROUND(H435/IF($B$5="نعم",1+$B$6,1)-D435-N(E435),2))</f>
        <v/>
      </c>
      <c r="K435" s="18" t="str">
        <f>IF(OR(J435="",N(H435)&lt;=0),"",J435/(H435/IF($B$5="نعم",1+$B$6,1)))</f>
        <v/>
      </c>
      <c r="L435" s="18" t="str">
        <f>IF(OR(I435="",J435="",N(I435)&lt;=0),"",1-J435/I435)</f>
        <v/>
      </c>
      <c r="M435" s="14"/>
      <c r="N435" s="19" t="str">
        <f>IF(AND(A435="",C435=""),"",IF(A435="","رقم المنتج ناقص",IF(AND($B$9="سلة",ISERROR(VALUE(A435))),"رقم المنتج: أرقام إنجليزية بس",IF(COUNTIF($A$11:$A$1010,A435)&gt;1,"رقم المنتج مكرر",IF(C435="","السعر الحالي ناقص",IF(H435="","حط نسبة خصم أو سعر عرض",IF(H435&lt;=0,"سعر العرض لازم يكون أكبر من صفر",IF(H435&gt;=C435,"سعر العرض = السعر أو أعلى",IF(AND(J435&lt;&gt;"",N(J435)&lt;0,M435&lt;&gt;"نعم"),"تحت التكلفة",IF($B$4="","حط نهاية العرض فوق",IF(AND($B$2&lt;&gt;"",$B$4&lt;$B$2),"النهاية قبل البداية",IF($B$4&lt;TODAY(),"تاريخ النهاية راح",IF(D435="","تمام، بس بدون تكلفة (ما نقدر نحسب ربحك)",IF(N(J435)&lt;0,"تحت التكلفة، وانت قاصد",IF(K435&lt;$B$7,"تمام، بس هامشك أقل من حدّك","جاهز")))))))))))))))</f>
        <v/>
      </c>
      <c r="O435" s="19" t="b">
        <f>AND(N435&lt;&gt;"",ISNA(MATCH(N435,{"رقم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6">
      <c r="A436" s="13"/>
      <c r="B436" s="14"/>
      <c r="C436" s="15"/>
      <c r="D436" s="15"/>
      <c r="E436" s="15"/>
      <c r="F436" s="16"/>
      <c r="G436" s="15"/>
      <c r="H436" s="17" t="str">
        <f>IF(OR(C436="",AND(F436="",G436="")),"",IF(G436&lt;&gt;"",ROUND(G436,2),IF($B$8="ريال كامل",ROUNDDOWN(C436*(1-IF(F436&gt;1,F436/100,F436)),0),IF($B$8="ينتهي بـ ٩",ROUND((C436*(1-IF(F436&gt;1,F436/100,F436))+1)/10,0)*10-1,ROUND(C436*(1-IF(F436&gt;1,F436/100,F436)),2)))))</f>
        <v/>
      </c>
      <c r="I436" s="17" t="str">
        <f>IF(OR(C436="",D436=""),"",ROUND(C436/IF($B$5="نعم",1+$B$6,1)-D436-N(E436),2))</f>
        <v/>
      </c>
      <c r="J436" s="17" t="str">
        <f>IF(OR(H436="",D436=""),"",ROUND(H436/IF($B$5="نعم",1+$B$6,1)-D436-N(E436),2))</f>
        <v/>
      </c>
      <c r="K436" s="18" t="str">
        <f>IF(OR(J436="",N(H436)&lt;=0),"",J436/(H436/IF($B$5="نعم",1+$B$6,1)))</f>
        <v/>
      </c>
      <c r="L436" s="18" t="str">
        <f>IF(OR(I436="",J436="",N(I436)&lt;=0),"",1-J436/I436)</f>
        <v/>
      </c>
      <c r="M436" s="14"/>
      <c r="N436" s="19" t="str">
        <f>IF(AND(A436="",C436=""),"",IF(A436="","رقم المنتج ناقص",IF(AND($B$9="سلة",ISERROR(VALUE(A436))),"رقم المنتج: أرقام إنجليزية بس",IF(COUNTIF($A$11:$A$1010,A436)&gt;1,"رقم المنتج مكرر",IF(C436="","السعر الحالي ناقص",IF(H436="","حط نسبة خصم أو سعر عرض",IF(H436&lt;=0,"سعر العرض لازم يكون أكبر من صفر",IF(H436&gt;=C436,"سعر العرض = السعر أو أعلى",IF(AND(J436&lt;&gt;"",N(J436)&lt;0,M436&lt;&gt;"نعم"),"تحت التكلفة",IF($B$4="","حط نهاية العرض فوق",IF(AND($B$2&lt;&gt;"",$B$4&lt;$B$2),"النهاية قبل البداية",IF($B$4&lt;TODAY(),"تاريخ النهاية راح",IF(D436="","تمام، بس بدون تكلفة (ما نقدر نحسب ربحك)",IF(N(J436)&lt;0,"تحت التكلفة، وانت قاصد",IF(K436&lt;$B$7,"تمام، بس هامشك أقل من حدّك","جاهز")))))))))))))))</f>
        <v/>
      </c>
      <c r="O436" s="19" t="b">
        <f>AND(N436&lt;&gt;"",ISNA(MATCH(N436,{"رقم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7">
      <c r="A437" s="13"/>
      <c r="B437" s="14"/>
      <c r="C437" s="15"/>
      <c r="D437" s="15"/>
      <c r="E437" s="15"/>
      <c r="F437" s="16"/>
      <c r="G437" s="15"/>
      <c r="H437" s="17" t="str">
        <f>IF(OR(C437="",AND(F437="",G437="")),"",IF(G437&lt;&gt;"",ROUND(G437,2),IF($B$8="ريال كامل",ROUNDDOWN(C437*(1-IF(F437&gt;1,F437/100,F437)),0),IF($B$8="ينتهي بـ ٩",ROUND((C437*(1-IF(F437&gt;1,F437/100,F437))+1)/10,0)*10-1,ROUND(C437*(1-IF(F437&gt;1,F437/100,F437)),2)))))</f>
        <v/>
      </c>
      <c r="I437" s="17" t="str">
        <f>IF(OR(C437="",D437=""),"",ROUND(C437/IF($B$5="نعم",1+$B$6,1)-D437-N(E437),2))</f>
        <v/>
      </c>
      <c r="J437" s="17" t="str">
        <f>IF(OR(H437="",D437=""),"",ROUND(H437/IF($B$5="نعم",1+$B$6,1)-D437-N(E437),2))</f>
        <v/>
      </c>
      <c r="K437" s="18" t="str">
        <f>IF(OR(J437="",N(H437)&lt;=0),"",J437/(H437/IF($B$5="نعم",1+$B$6,1)))</f>
        <v/>
      </c>
      <c r="L437" s="18" t="str">
        <f>IF(OR(I437="",J437="",N(I437)&lt;=0),"",1-J437/I437)</f>
        <v/>
      </c>
      <c r="M437" s="14"/>
      <c r="N437" s="19" t="str">
        <f>IF(AND(A437="",C437=""),"",IF(A437="","رقم المنتج ناقص",IF(AND($B$9="سلة",ISERROR(VALUE(A437))),"رقم المنتج: أرقام إنجليزية بس",IF(COUNTIF($A$11:$A$1010,A437)&gt;1,"رقم المنتج مكرر",IF(C437="","السعر الحالي ناقص",IF(H437="","حط نسبة خصم أو سعر عرض",IF(H437&lt;=0,"سعر العرض لازم يكون أكبر من صفر",IF(H437&gt;=C437,"سعر العرض = السعر أو أعلى",IF(AND(J437&lt;&gt;"",N(J437)&lt;0,M437&lt;&gt;"نعم"),"تحت التكلفة",IF($B$4="","حط نهاية العرض فوق",IF(AND($B$2&lt;&gt;"",$B$4&lt;$B$2),"النهاية قبل البداية",IF($B$4&lt;TODAY(),"تاريخ النهاية راح",IF(D437="","تمام، بس بدون تكلفة (ما نقدر نحسب ربحك)",IF(N(J437)&lt;0,"تحت التكلفة، وانت قاصد",IF(K437&lt;$B$7,"تمام، بس هامشك أقل من حدّك","جاهز")))))))))))))))</f>
        <v/>
      </c>
      <c r="O437" s="19" t="b">
        <f>AND(N437&lt;&gt;"",ISNA(MATCH(N437,{"رقم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8">
      <c r="A438" s="13"/>
      <c r="B438" s="14"/>
      <c r="C438" s="15"/>
      <c r="D438" s="15"/>
      <c r="E438" s="15"/>
      <c r="F438" s="16"/>
      <c r="G438" s="15"/>
      <c r="H438" s="17" t="str">
        <f>IF(OR(C438="",AND(F438="",G438="")),"",IF(G438&lt;&gt;"",ROUND(G438,2),IF($B$8="ريال كامل",ROUNDDOWN(C438*(1-IF(F438&gt;1,F438/100,F438)),0),IF($B$8="ينتهي بـ ٩",ROUND((C438*(1-IF(F438&gt;1,F438/100,F438))+1)/10,0)*10-1,ROUND(C438*(1-IF(F438&gt;1,F438/100,F438)),2)))))</f>
        <v/>
      </c>
      <c r="I438" s="17" t="str">
        <f>IF(OR(C438="",D438=""),"",ROUND(C438/IF($B$5="نعم",1+$B$6,1)-D438-N(E438),2))</f>
        <v/>
      </c>
      <c r="J438" s="17" t="str">
        <f>IF(OR(H438="",D438=""),"",ROUND(H438/IF($B$5="نعم",1+$B$6,1)-D438-N(E438),2))</f>
        <v/>
      </c>
      <c r="K438" s="18" t="str">
        <f>IF(OR(J438="",N(H438)&lt;=0),"",J438/(H438/IF($B$5="نعم",1+$B$6,1)))</f>
        <v/>
      </c>
      <c r="L438" s="18" t="str">
        <f>IF(OR(I438="",J438="",N(I438)&lt;=0),"",1-J438/I438)</f>
        <v/>
      </c>
      <c r="M438" s="14"/>
      <c r="N438" s="19" t="str">
        <f>IF(AND(A438="",C438=""),"",IF(A438="","رقم المنتج ناقص",IF(AND($B$9="سلة",ISERROR(VALUE(A438))),"رقم المنتج: أرقام إنجليزية بس",IF(COUNTIF($A$11:$A$1010,A438)&gt;1,"رقم المنتج مكرر",IF(C438="","السعر الحالي ناقص",IF(H438="","حط نسبة خصم أو سعر عرض",IF(H438&lt;=0,"سعر العرض لازم يكون أكبر من صفر",IF(H438&gt;=C438,"سعر العرض = السعر أو أعلى",IF(AND(J438&lt;&gt;"",N(J438)&lt;0,M438&lt;&gt;"نعم"),"تحت التكلفة",IF($B$4="","حط نهاية العرض فوق",IF(AND($B$2&lt;&gt;"",$B$4&lt;$B$2),"النهاية قبل البداية",IF($B$4&lt;TODAY(),"تاريخ النهاية راح",IF(D438="","تمام، بس بدون تكلفة (ما نقدر نحسب ربحك)",IF(N(J438)&lt;0,"تحت التكلفة، وانت قاصد",IF(K438&lt;$B$7,"تمام، بس هامشك أقل من حدّك","جاهز")))))))))))))))</f>
        <v/>
      </c>
      <c r="O438" s="19" t="b">
        <f>AND(N438&lt;&gt;"",ISNA(MATCH(N438,{"رقم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39">
      <c r="A439" s="13"/>
      <c r="B439" s="14"/>
      <c r="C439" s="15"/>
      <c r="D439" s="15"/>
      <c r="E439" s="15"/>
      <c r="F439" s="16"/>
      <c r="G439" s="15"/>
      <c r="H439" s="17" t="str">
        <f>IF(OR(C439="",AND(F439="",G439="")),"",IF(G439&lt;&gt;"",ROUND(G439,2),IF($B$8="ريال كامل",ROUNDDOWN(C439*(1-IF(F439&gt;1,F439/100,F439)),0),IF($B$8="ينتهي بـ ٩",ROUND((C439*(1-IF(F439&gt;1,F439/100,F439))+1)/10,0)*10-1,ROUND(C439*(1-IF(F439&gt;1,F439/100,F439)),2)))))</f>
        <v/>
      </c>
      <c r="I439" s="17" t="str">
        <f>IF(OR(C439="",D439=""),"",ROUND(C439/IF($B$5="نعم",1+$B$6,1)-D439-N(E439),2))</f>
        <v/>
      </c>
      <c r="J439" s="17" t="str">
        <f>IF(OR(H439="",D439=""),"",ROUND(H439/IF($B$5="نعم",1+$B$6,1)-D439-N(E439),2))</f>
        <v/>
      </c>
      <c r="K439" s="18" t="str">
        <f>IF(OR(J439="",N(H439)&lt;=0),"",J439/(H439/IF($B$5="نعم",1+$B$6,1)))</f>
        <v/>
      </c>
      <c r="L439" s="18" t="str">
        <f>IF(OR(I439="",J439="",N(I439)&lt;=0),"",1-J439/I439)</f>
        <v/>
      </c>
      <c r="M439" s="14"/>
      <c r="N439" s="19" t="str">
        <f>IF(AND(A439="",C439=""),"",IF(A439="","رقم المنتج ناقص",IF(AND($B$9="سلة",ISERROR(VALUE(A439))),"رقم المنتج: أرقام إنجليزية بس",IF(COUNTIF($A$11:$A$1010,A439)&gt;1,"رقم المنتج مكرر",IF(C439="","السعر الحالي ناقص",IF(H439="","حط نسبة خصم أو سعر عرض",IF(H439&lt;=0,"سعر العرض لازم يكون أكبر من صفر",IF(H439&gt;=C439,"سعر العرض = السعر أو أعلى",IF(AND(J439&lt;&gt;"",N(J439)&lt;0,M439&lt;&gt;"نعم"),"تحت التكلفة",IF($B$4="","حط نهاية العرض فوق",IF(AND($B$2&lt;&gt;"",$B$4&lt;$B$2),"النهاية قبل البداية",IF($B$4&lt;TODAY(),"تاريخ النهاية راح",IF(D439="","تمام، بس بدون تكلفة (ما نقدر نحسب ربحك)",IF(N(J439)&lt;0,"تحت التكلفة، وانت قاصد",IF(K439&lt;$B$7,"تمام، بس هامشك أقل من حدّك","جاهز")))))))))))))))</f>
        <v/>
      </c>
      <c r="O439" s="19" t="b">
        <f>AND(N439&lt;&gt;"",ISNA(MATCH(N439,{"رقم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0">
      <c r="A440" s="13"/>
      <c r="B440" s="14"/>
      <c r="C440" s="15"/>
      <c r="D440" s="15"/>
      <c r="E440" s="15"/>
      <c r="F440" s="16"/>
      <c r="G440" s="15"/>
      <c r="H440" s="17" t="str">
        <f>IF(OR(C440="",AND(F440="",G440="")),"",IF(G440&lt;&gt;"",ROUND(G440,2),IF($B$8="ريال كامل",ROUNDDOWN(C440*(1-IF(F440&gt;1,F440/100,F440)),0),IF($B$8="ينتهي بـ ٩",ROUND((C440*(1-IF(F440&gt;1,F440/100,F440))+1)/10,0)*10-1,ROUND(C440*(1-IF(F440&gt;1,F440/100,F440)),2)))))</f>
        <v/>
      </c>
      <c r="I440" s="17" t="str">
        <f>IF(OR(C440="",D440=""),"",ROUND(C440/IF($B$5="نعم",1+$B$6,1)-D440-N(E440),2))</f>
        <v/>
      </c>
      <c r="J440" s="17" t="str">
        <f>IF(OR(H440="",D440=""),"",ROUND(H440/IF($B$5="نعم",1+$B$6,1)-D440-N(E440),2))</f>
        <v/>
      </c>
      <c r="K440" s="18" t="str">
        <f>IF(OR(J440="",N(H440)&lt;=0),"",J440/(H440/IF($B$5="نعم",1+$B$6,1)))</f>
        <v/>
      </c>
      <c r="L440" s="18" t="str">
        <f>IF(OR(I440="",J440="",N(I440)&lt;=0),"",1-J440/I440)</f>
        <v/>
      </c>
      <c r="M440" s="14"/>
      <c r="N440" s="19" t="str">
        <f>IF(AND(A440="",C440=""),"",IF(A440="","رقم المنتج ناقص",IF(AND($B$9="سلة",ISERROR(VALUE(A440))),"رقم المنتج: أرقام إنجليزية بس",IF(COUNTIF($A$11:$A$1010,A440)&gt;1,"رقم المنتج مكرر",IF(C440="","السعر الحالي ناقص",IF(H440="","حط نسبة خصم أو سعر عرض",IF(H440&lt;=0,"سعر العرض لازم يكون أكبر من صفر",IF(H440&gt;=C440,"سعر العرض = السعر أو أعلى",IF(AND(J440&lt;&gt;"",N(J440)&lt;0,M440&lt;&gt;"نعم"),"تحت التكلفة",IF($B$4="","حط نهاية العرض فوق",IF(AND($B$2&lt;&gt;"",$B$4&lt;$B$2),"النهاية قبل البداية",IF($B$4&lt;TODAY(),"تاريخ النهاية راح",IF(D440="","تمام، بس بدون تكلفة (ما نقدر نحسب ربحك)",IF(N(J440)&lt;0,"تحت التكلفة، وانت قاصد",IF(K440&lt;$B$7,"تمام، بس هامشك أقل من حدّك","جاهز")))))))))))))))</f>
        <v/>
      </c>
      <c r="O440" s="19" t="b">
        <f>AND(N440&lt;&gt;"",ISNA(MATCH(N440,{"رقم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1">
      <c r="A441" s="13"/>
      <c r="B441" s="14"/>
      <c r="C441" s="15"/>
      <c r="D441" s="15"/>
      <c r="E441" s="15"/>
      <c r="F441" s="16"/>
      <c r="G441" s="15"/>
      <c r="H441" s="17" t="str">
        <f>IF(OR(C441="",AND(F441="",G441="")),"",IF(G441&lt;&gt;"",ROUND(G441,2),IF($B$8="ريال كامل",ROUNDDOWN(C441*(1-IF(F441&gt;1,F441/100,F441)),0),IF($B$8="ينتهي بـ ٩",ROUND((C441*(1-IF(F441&gt;1,F441/100,F441))+1)/10,0)*10-1,ROUND(C441*(1-IF(F441&gt;1,F441/100,F441)),2)))))</f>
        <v/>
      </c>
      <c r="I441" s="17" t="str">
        <f>IF(OR(C441="",D441=""),"",ROUND(C441/IF($B$5="نعم",1+$B$6,1)-D441-N(E441),2))</f>
        <v/>
      </c>
      <c r="J441" s="17" t="str">
        <f>IF(OR(H441="",D441=""),"",ROUND(H441/IF($B$5="نعم",1+$B$6,1)-D441-N(E441),2))</f>
        <v/>
      </c>
      <c r="K441" s="18" t="str">
        <f>IF(OR(J441="",N(H441)&lt;=0),"",J441/(H441/IF($B$5="نعم",1+$B$6,1)))</f>
        <v/>
      </c>
      <c r="L441" s="18" t="str">
        <f>IF(OR(I441="",J441="",N(I441)&lt;=0),"",1-J441/I441)</f>
        <v/>
      </c>
      <c r="M441" s="14"/>
      <c r="N441" s="19" t="str">
        <f>IF(AND(A441="",C441=""),"",IF(A441="","رقم المنتج ناقص",IF(AND($B$9="سلة",ISERROR(VALUE(A441))),"رقم المنتج: أرقام إنجليزية بس",IF(COUNTIF($A$11:$A$1010,A441)&gt;1,"رقم المنتج مكرر",IF(C441="","السعر الحالي ناقص",IF(H441="","حط نسبة خصم أو سعر عرض",IF(H441&lt;=0,"سعر العرض لازم يكون أكبر من صفر",IF(H441&gt;=C441,"سعر العرض = السعر أو أعلى",IF(AND(J441&lt;&gt;"",N(J441)&lt;0,M441&lt;&gt;"نعم"),"تحت التكلفة",IF($B$4="","حط نهاية العرض فوق",IF(AND($B$2&lt;&gt;"",$B$4&lt;$B$2),"النهاية قبل البداية",IF($B$4&lt;TODAY(),"تاريخ النهاية راح",IF(D441="","تمام، بس بدون تكلفة (ما نقدر نحسب ربحك)",IF(N(J441)&lt;0,"تحت التكلفة، وانت قاصد",IF(K441&lt;$B$7,"تمام، بس هامشك أقل من حدّك","جاهز")))))))))))))))</f>
        <v/>
      </c>
      <c r="O441" s="19" t="b">
        <f>AND(N441&lt;&gt;"",ISNA(MATCH(N441,{"رقم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2">
      <c r="A442" s="13"/>
      <c r="B442" s="14"/>
      <c r="C442" s="15"/>
      <c r="D442" s="15"/>
      <c r="E442" s="15"/>
      <c r="F442" s="16"/>
      <c r="G442" s="15"/>
      <c r="H442" s="17" t="str">
        <f>IF(OR(C442="",AND(F442="",G442="")),"",IF(G442&lt;&gt;"",ROUND(G442,2),IF($B$8="ريال كامل",ROUNDDOWN(C442*(1-IF(F442&gt;1,F442/100,F442)),0),IF($B$8="ينتهي بـ ٩",ROUND((C442*(1-IF(F442&gt;1,F442/100,F442))+1)/10,0)*10-1,ROUND(C442*(1-IF(F442&gt;1,F442/100,F442)),2)))))</f>
        <v/>
      </c>
      <c r="I442" s="17" t="str">
        <f>IF(OR(C442="",D442=""),"",ROUND(C442/IF($B$5="نعم",1+$B$6,1)-D442-N(E442),2))</f>
        <v/>
      </c>
      <c r="J442" s="17" t="str">
        <f>IF(OR(H442="",D442=""),"",ROUND(H442/IF($B$5="نعم",1+$B$6,1)-D442-N(E442),2))</f>
        <v/>
      </c>
      <c r="K442" s="18" t="str">
        <f>IF(OR(J442="",N(H442)&lt;=0),"",J442/(H442/IF($B$5="نعم",1+$B$6,1)))</f>
        <v/>
      </c>
      <c r="L442" s="18" t="str">
        <f>IF(OR(I442="",J442="",N(I442)&lt;=0),"",1-J442/I442)</f>
        <v/>
      </c>
      <c r="M442" s="14"/>
      <c r="N442" s="19" t="str">
        <f>IF(AND(A442="",C442=""),"",IF(A442="","رقم المنتج ناقص",IF(AND($B$9="سلة",ISERROR(VALUE(A442))),"رقم المنتج: أرقام إنجليزية بس",IF(COUNTIF($A$11:$A$1010,A442)&gt;1,"رقم المنتج مكرر",IF(C442="","السعر الحالي ناقص",IF(H442="","حط نسبة خصم أو سعر عرض",IF(H442&lt;=0,"سعر العرض لازم يكون أكبر من صفر",IF(H442&gt;=C442,"سعر العرض = السعر أو أعلى",IF(AND(J442&lt;&gt;"",N(J442)&lt;0,M442&lt;&gt;"نعم"),"تحت التكلفة",IF($B$4="","حط نهاية العرض فوق",IF(AND($B$2&lt;&gt;"",$B$4&lt;$B$2),"النهاية قبل البداية",IF($B$4&lt;TODAY(),"تاريخ النهاية راح",IF(D442="","تمام، بس بدون تكلفة (ما نقدر نحسب ربحك)",IF(N(J442)&lt;0,"تحت التكلفة، وانت قاصد",IF(K442&lt;$B$7,"تمام، بس هامشك أقل من حدّك","جاهز")))))))))))))))</f>
        <v/>
      </c>
      <c r="O442" s="19" t="b">
        <f>AND(N442&lt;&gt;"",ISNA(MATCH(N442,{"رقم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3">
      <c r="A443" s="13"/>
      <c r="B443" s="14"/>
      <c r="C443" s="15"/>
      <c r="D443" s="15"/>
      <c r="E443" s="15"/>
      <c r="F443" s="16"/>
      <c r="G443" s="15"/>
      <c r="H443" s="17" t="str">
        <f>IF(OR(C443="",AND(F443="",G443="")),"",IF(G443&lt;&gt;"",ROUND(G443,2),IF($B$8="ريال كامل",ROUNDDOWN(C443*(1-IF(F443&gt;1,F443/100,F443)),0),IF($B$8="ينتهي بـ ٩",ROUND((C443*(1-IF(F443&gt;1,F443/100,F443))+1)/10,0)*10-1,ROUND(C443*(1-IF(F443&gt;1,F443/100,F443)),2)))))</f>
        <v/>
      </c>
      <c r="I443" s="17" t="str">
        <f>IF(OR(C443="",D443=""),"",ROUND(C443/IF($B$5="نعم",1+$B$6,1)-D443-N(E443),2))</f>
        <v/>
      </c>
      <c r="J443" s="17" t="str">
        <f>IF(OR(H443="",D443=""),"",ROUND(H443/IF($B$5="نعم",1+$B$6,1)-D443-N(E443),2))</f>
        <v/>
      </c>
      <c r="K443" s="18" t="str">
        <f>IF(OR(J443="",N(H443)&lt;=0),"",J443/(H443/IF($B$5="نعم",1+$B$6,1)))</f>
        <v/>
      </c>
      <c r="L443" s="18" t="str">
        <f>IF(OR(I443="",J443="",N(I443)&lt;=0),"",1-J443/I443)</f>
        <v/>
      </c>
      <c r="M443" s="14"/>
      <c r="N443" s="19" t="str">
        <f>IF(AND(A443="",C443=""),"",IF(A443="","رقم المنتج ناقص",IF(AND($B$9="سلة",ISERROR(VALUE(A443))),"رقم المنتج: أرقام إنجليزية بس",IF(COUNTIF($A$11:$A$1010,A443)&gt;1,"رقم المنتج مكرر",IF(C443="","السعر الحالي ناقص",IF(H443="","حط نسبة خصم أو سعر عرض",IF(H443&lt;=0,"سعر العرض لازم يكون أكبر من صفر",IF(H443&gt;=C443,"سعر العرض = السعر أو أعلى",IF(AND(J443&lt;&gt;"",N(J443)&lt;0,M443&lt;&gt;"نعم"),"تحت التكلفة",IF($B$4="","حط نهاية العرض فوق",IF(AND($B$2&lt;&gt;"",$B$4&lt;$B$2),"النهاية قبل البداية",IF($B$4&lt;TODAY(),"تاريخ النهاية راح",IF(D443="","تمام، بس بدون تكلفة (ما نقدر نحسب ربحك)",IF(N(J443)&lt;0,"تحت التكلفة، وانت قاصد",IF(K443&lt;$B$7,"تمام، بس هامشك أقل من حدّك","جاهز")))))))))))))))</f>
        <v/>
      </c>
      <c r="O443" s="19" t="b">
        <f>AND(N443&lt;&gt;"",ISNA(MATCH(N443,{"رقم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4">
      <c r="A444" s="13"/>
      <c r="B444" s="14"/>
      <c r="C444" s="15"/>
      <c r="D444" s="15"/>
      <c r="E444" s="15"/>
      <c r="F444" s="16"/>
      <c r="G444" s="15"/>
      <c r="H444" s="17" t="str">
        <f>IF(OR(C444="",AND(F444="",G444="")),"",IF(G444&lt;&gt;"",ROUND(G444,2),IF($B$8="ريال كامل",ROUNDDOWN(C444*(1-IF(F444&gt;1,F444/100,F444)),0),IF($B$8="ينتهي بـ ٩",ROUND((C444*(1-IF(F444&gt;1,F444/100,F444))+1)/10,0)*10-1,ROUND(C444*(1-IF(F444&gt;1,F444/100,F444)),2)))))</f>
        <v/>
      </c>
      <c r="I444" s="17" t="str">
        <f>IF(OR(C444="",D444=""),"",ROUND(C444/IF($B$5="نعم",1+$B$6,1)-D444-N(E444),2))</f>
        <v/>
      </c>
      <c r="J444" s="17" t="str">
        <f>IF(OR(H444="",D444=""),"",ROUND(H444/IF($B$5="نعم",1+$B$6,1)-D444-N(E444),2))</f>
        <v/>
      </c>
      <c r="K444" s="18" t="str">
        <f>IF(OR(J444="",N(H444)&lt;=0),"",J444/(H444/IF($B$5="نعم",1+$B$6,1)))</f>
        <v/>
      </c>
      <c r="L444" s="18" t="str">
        <f>IF(OR(I444="",J444="",N(I444)&lt;=0),"",1-J444/I444)</f>
        <v/>
      </c>
      <c r="M444" s="14"/>
      <c r="N444" s="19" t="str">
        <f>IF(AND(A444="",C444=""),"",IF(A444="","رقم المنتج ناقص",IF(AND($B$9="سلة",ISERROR(VALUE(A444))),"رقم المنتج: أرقام إنجليزية بس",IF(COUNTIF($A$11:$A$1010,A444)&gt;1,"رقم المنتج مكرر",IF(C444="","السعر الحالي ناقص",IF(H444="","حط نسبة خصم أو سعر عرض",IF(H444&lt;=0,"سعر العرض لازم يكون أكبر من صفر",IF(H444&gt;=C444,"سعر العرض = السعر أو أعلى",IF(AND(J444&lt;&gt;"",N(J444)&lt;0,M444&lt;&gt;"نعم"),"تحت التكلفة",IF($B$4="","حط نهاية العرض فوق",IF(AND($B$2&lt;&gt;"",$B$4&lt;$B$2),"النهاية قبل البداية",IF($B$4&lt;TODAY(),"تاريخ النهاية راح",IF(D444="","تمام، بس بدون تكلفة (ما نقدر نحسب ربحك)",IF(N(J444)&lt;0,"تحت التكلفة، وانت قاصد",IF(K444&lt;$B$7,"تمام، بس هامشك أقل من حدّك","جاهز")))))))))))))))</f>
        <v/>
      </c>
      <c r="O444" s="19" t="b">
        <f>AND(N444&lt;&gt;"",ISNA(MATCH(N444,{"رقم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5">
      <c r="A445" s="13"/>
      <c r="B445" s="14"/>
      <c r="C445" s="15"/>
      <c r="D445" s="15"/>
      <c r="E445" s="15"/>
      <c r="F445" s="16"/>
      <c r="G445" s="15"/>
      <c r="H445" s="17" t="str">
        <f>IF(OR(C445="",AND(F445="",G445="")),"",IF(G445&lt;&gt;"",ROUND(G445,2),IF($B$8="ريال كامل",ROUNDDOWN(C445*(1-IF(F445&gt;1,F445/100,F445)),0),IF($B$8="ينتهي بـ ٩",ROUND((C445*(1-IF(F445&gt;1,F445/100,F445))+1)/10,0)*10-1,ROUND(C445*(1-IF(F445&gt;1,F445/100,F445)),2)))))</f>
        <v/>
      </c>
      <c r="I445" s="17" t="str">
        <f>IF(OR(C445="",D445=""),"",ROUND(C445/IF($B$5="نعم",1+$B$6,1)-D445-N(E445),2))</f>
        <v/>
      </c>
      <c r="J445" s="17" t="str">
        <f>IF(OR(H445="",D445=""),"",ROUND(H445/IF($B$5="نعم",1+$B$6,1)-D445-N(E445),2))</f>
        <v/>
      </c>
      <c r="K445" s="18" t="str">
        <f>IF(OR(J445="",N(H445)&lt;=0),"",J445/(H445/IF($B$5="نعم",1+$B$6,1)))</f>
        <v/>
      </c>
      <c r="L445" s="18" t="str">
        <f>IF(OR(I445="",J445="",N(I445)&lt;=0),"",1-J445/I445)</f>
        <v/>
      </c>
      <c r="M445" s="14"/>
      <c r="N445" s="19" t="str">
        <f>IF(AND(A445="",C445=""),"",IF(A445="","رقم المنتج ناقص",IF(AND($B$9="سلة",ISERROR(VALUE(A445))),"رقم المنتج: أرقام إنجليزية بس",IF(COUNTIF($A$11:$A$1010,A445)&gt;1,"رقم المنتج مكرر",IF(C445="","السعر الحالي ناقص",IF(H445="","حط نسبة خصم أو سعر عرض",IF(H445&lt;=0,"سعر العرض لازم يكون أكبر من صفر",IF(H445&gt;=C445,"سعر العرض = السعر أو أعلى",IF(AND(J445&lt;&gt;"",N(J445)&lt;0,M445&lt;&gt;"نعم"),"تحت التكلفة",IF($B$4="","حط نهاية العرض فوق",IF(AND($B$2&lt;&gt;"",$B$4&lt;$B$2),"النهاية قبل البداية",IF($B$4&lt;TODAY(),"تاريخ النهاية راح",IF(D445="","تمام، بس بدون تكلفة (ما نقدر نحسب ربحك)",IF(N(J445)&lt;0,"تحت التكلفة، وانت قاصد",IF(K445&lt;$B$7,"تمام، بس هامشك أقل من حدّك","جاهز")))))))))))))))</f>
        <v/>
      </c>
      <c r="O445" s="19" t="b">
        <f>AND(N445&lt;&gt;"",ISNA(MATCH(N445,{"رقم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6">
      <c r="A446" s="13"/>
      <c r="B446" s="14"/>
      <c r="C446" s="15"/>
      <c r="D446" s="15"/>
      <c r="E446" s="15"/>
      <c r="F446" s="16"/>
      <c r="G446" s="15"/>
      <c r="H446" s="17" t="str">
        <f>IF(OR(C446="",AND(F446="",G446="")),"",IF(G446&lt;&gt;"",ROUND(G446,2),IF($B$8="ريال كامل",ROUNDDOWN(C446*(1-IF(F446&gt;1,F446/100,F446)),0),IF($B$8="ينتهي بـ ٩",ROUND((C446*(1-IF(F446&gt;1,F446/100,F446))+1)/10,0)*10-1,ROUND(C446*(1-IF(F446&gt;1,F446/100,F446)),2)))))</f>
        <v/>
      </c>
      <c r="I446" s="17" t="str">
        <f>IF(OR(C446="",D446=""),"",ROUND(C446/IF($B$5="نعم",1+$B$6,1)-D446-N(E446),2))</f>
        <v/>
      </c>
      <c r="J446" s="17" t="str">
        <f>IF(OR(H446="",D446=""),"",ROUND(H446/IF($B$5="نعم",1+$B$6,1)-D446-N(E446),2))</f>
        <v/>
      </c>
      <c r="K446" s="18" t="str">
        <f>IF(OR(J446="",N(H446)&lt;=0),"",J446/(H446/IF($B$5="نعم",1+$B$6,1)))</f>
        <v/>
      </c>
      <c r="L446" s="18" t="str">
        <f>IF(OR(I446="",J446="",N(I446)&lt;=0),"",1-J446/I446)</f>
        <v/>
      </c>
      <c r="M446" s="14"/>
      <c r="N446" s="19" t="str">
        <f>IF(AND(A446="",C446=""),"",IF(A446="","رقم المنتج ناقص",IF(AND($B$9="سلة",ISERROR(VALUE(A446))),"رقم المنتج: أرقام إنجليزية بس",IF(COUNTIF($A$11:$A$1010,A446)&gt;1,"رقم المنتج مكرر",IF(C446="","السعر الحالي ناقص",IF(H446="","حط نسبة خصم أو سعر عرض",IF(H446&lt;=0,"سعر العرض لازم يكون أكبر من صفر",IF(H446&gt;=C446,"سعر العرض = السعر أو أعلى",IF(AND(J446&lt;&gt;"",N(J446)&lt;0,M446&lt;&gt;"نعم"),"تحت التكلفة",IF($B$4="","حط نهاية العرض فوق",IF(AND($B$2&lt;&gt;"",$B$4&lt;$B$2),"النهاية قبل البداية",IF($B$4&lt;TODAY(),"تاريخ النهاية راح",IF(D446="","تمام، بس بدون تكلفة (ما نقدر نحسب ربحك)",IF(N(J446)&lt;0,"تحت التكلفة، وانت قاصد",IF(K446&lt;$B$7,"تمام، بس هامشك أقل من حدّك","جاهز")))))))))))))))</f>
        <v/>
      </c>
      <c r="O446" s="19" t="b">
        <f>AND(N446&lt;&gt;"",ISNA(MATCH(N446,{"رقم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7">
      <c r="A447" s="13"/>
      <c r="B447" s="14"/>
      <c r="C447" s="15"/>
      <c r="D447" s="15"/>
      <c r="E447" s="15"/>
      <c r="F447" s="16"/>
      <c r="G447" s="15"/>
      <c r="H447" s="17" t="str">
        <f>IF(OR(C447="",AND(F447="",G447="")),"",IF(G447&lt;&gt;"",ROUND(G447,2),IF($B$8="ريال كامل",ROUNDDOWN(C447*(1-IF(F447&gt;1,F447/100,F447)),0),IF($B$8="ينتهي بـ ٩",ROUND((C447*(1-IF(F447&gt;1,F447/100,F447))+1)/10,0)*10-1,ROUND(C447*(1-IF(F447&gt;1,F447/100,F447)),2)))))</f>
        <v/>
      </c>
      <c r="I447" s="17" t="str">
        <f>IF(OR(C447="",D447=""),"",ROUND(C447/IF($B$5="نعم",1+$B$6,1)-D447-N(E447),2))</f>
        <v/>
      </c>
      <c r="J447" s="17" t="str">
        <f>IF(OR(H447="",D447=""),"",ROUND(H447/IF($B$5="نعم",1+$B$6,1)-D447-N(E447),2))</f>
        <v/>
      </c>
      <c r="K447" s="18" t="str">
        <f>IF(OR(J447="",N(H447)&lt;=0),"",J447/(H447/IF($B$5="نعم",1+$B$6,1)))</f>
        <v/>
      </c>
      <c r="L447" s="18" t="str">
        <f>IF(OR(I447="",J447="",N(I447)&lt;=0),"",1-J447/I447)</f>
        <v/>
      </c>
      <c r="M447" s="14"/>
      <c r="N447" s="19" t="str">
        <f>IF(AND(A447="",C447=""),"",IF(A447="","رقم المنتج ناقص",IF(AND($B$9="سلة",ISERROR(VALUE(A447))),"رقم المنتج: أرقام إنجليزية بس",IF(COUNTIF($A$11:$A$1010,A447)&gt;1,"رقم المنتج مكرر",IF(C447="","السعر الحالي ناقص",IF(H447="","حط نسبة خصم أو سعر عرض",IF(H447&lt;=0,"سعر العرض لازم يكون أكبر من صفر",IF(H447&gt;=C447,"سعر العرض = السعر أو أعلى",IF(AND(J447&lt;&gt;"",N(J447)&lt;0,M447&lt;&gt;"نعم"),"تحت التكلفة",IF($B$4="","حط نهاية العرض فوق",IF(AND($B$2&lt;&gt;"",$B$4&lt;$B$2),"النهاية قبل البداية",IF($B$4&lt;TODAY(),"تاريخ النهاية راح",IF(D447="","تمام، بس بدون تكلفة (ما نقدر نحسب ربحك)",IF(N(J447)&lt;0,"تحت التكلفة، وانت قاصد",IF(K447&lt;$B$7,"تمام، بس هامشك أقل من حدّك","جاهز")))))))))))))))</f>
        <v/>
      </c>
      <c r="O447" s="19" t="b">
        <f>AND(N447&lt;&gt;"",ISNA(MATCH(N447,{"رقم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8">
      <c r="A448" s="13"/>
      <c r="B448" s="14"/>
      <c r="C448" s="15"/>
      <c r="D448" s="15"/>
      <c r="E448" s="15"/>
      <c r="F448" s="16"/>
      <c r="G448" s="15"/>
      <c r="H448" s="17" t="str">
        <f>IF(OR(C448="",AND(F448="",G448="")),"",IF(G448&lt;&gt;"",ROUND(G448,2),IF($B$8="ريال كامل",ROUNDDOWN(C448*(1-IF(F448&gt;1,F448/100,F448)),0),IF($B$8="ينتهي بـ ٩",ROUND((C448*(1-IF(F448&gt;1,F448/100,F448))+1)/10,0)*10-1,ROUND(C448*(1-IF(F448&gt;1,F448/100,F448)),2)))))</f>
        <v/>
      </c>
      <c r="I448" s="17" t="str">
        <f>IF(OR(C448="",D448=""),"",ROUND(C448/IF($B$5="نعم",1+$B$6,1)-D448-N(E448),2))</f>
        <v/>
      </c>
      <c r="J448" s="17" t="str">
        <f>IF(OR(H448="",D448=""),"",ROUND(H448/IF($B$5="نعم",1+$B$6,1)-D448-N(E448),2))</f>
        <v/>
      </c>
      <c r="K448" s="18" t="str">
        <f>IF(OR(J448="",N(H448)&lt;=0),"",J448/(H448/IF($B$5="نعم",1+$B$6,1)))</f>
        <v/>
      </c>
      <c r="L448" s="18" t="str">
        <f>IF(OR(I448="",J448="",N(I448)&lt;=0),"",1-J448/I448)</f>
        <v/>
      </c>
      <c r="M448" s="14"/>
      <c r="N448" s="19" t="str">
        <f>IF(AND(A448="",C448=""),"",IF(A448="","رقم المنتج ناقص",IF(AND($B$9="سلة",ISERROR(VALUE(A448))),"رقم المنتج: أرقام إنجليزية بس",IF(COUNTIF($A$11:$A$1010,A448)&gt;1,"رقم المنتج مكرر",IF(C448="","السعر الحالي ناقص",IF(H448="","حط نسبة خصم أو سعر عرض",IF(H448&lt;=0,"سعر العرض لازم يكون أكبر من صفر",IF(H448&gt;=C448,"سعر العرض = السعر أو أعلى",IF(AND(J448&lt;&gt;"",N(J448)&lt;0,M448&lt;&gt;"نعم"),"تحت التكلفة",IF($B$4="","حط نهاية العرض فوق",IF(AND($B$2&lt;&gt;"",$B$4&lt;$B$2),"النهاية قبل البداية",IF($B$4&lt;TODAY(),"تاريخ النهاية راح",IF(D448="","تمام، بس بدون تكلفة (ما نقدر نحسب ربحك)",IF(N(J448)&lt;0,"تحت التكلفة، وانت قاصد",IF(K448&lt;$B$7,"تمام، بس هامشك أقل من حدّك","جاهز")))))))))))))))</f>
        <v/>
      </c>
      <c r="O448" s="19" t="b">
        <f>AND(N448&lt;&gt;"",ISNA(MATCH(N448,{"رقم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49">
      <c r="A449" s="13"/>
      <c r="B449" s="14"/>
      <c r="C449" s="15"/>
      <c r="D449" s="15"/>
      <c r="E449" s="15"/>
      <c r="F449" s="16"/>
      <c r="G449" s="15"/>
      <c r="H449" s="17" t="str">
        <f>IF(OR(C449="",AND(F449="",G449="")),"",IF(G449&lt;&gt;"",ROUND(G449,2),IF($B$8="ريال كامل",ROUNDDOWN(C449*(1-IF(F449&gt;1,F449/100,F449)),0),IF($B$8="ينتهي بـ ٩",ROUND((C449*(1-IF(F449&gt;1,F449/100,F449))+1)/10,0)*10-1,ROUND(C449*(1-IF(F449&gt;1,F449/100,F449)),2)))))</f>
        <v/>
      </c>
      <c r="I449" s="17" t="str">
        <f>IF(OR(C449="",D449=""),"",ROUND(C449/IF($B$5="نعم",1+$B$6,1)-D449-N(E449),2))</f>
        <v/>
      </c>
      <c r="J449" s="17" t="str">
        <f>IF(OR(H449="",D449=""),"",ROUND(H449/IF($B$5="نعم",1+$B$6,1)-D449-N(E449),2))</f>
        <v/>
      </c>
      <c r="K449" s="18" t="str">
        <f>IF(OR(J449="",N(H449)&lt;=0),"",J449/(H449/IF($B$5="نعم",1+$B$6,1)))</f>
        <v/>
      </c>
      <c r="L449" s="18" t="str">
        <f>IF(OR(I449="",J449="",N(I449)&lt;=0),"",1-J449/I449)</f>
        <v/>
      </c>
      <c r="M449" s="14"/>
      <c r="N449" s="19" t="str">
        <f>IF(AND(A449="",C449=""),"",IF(A449="","رقم المنتج ناقص",IF(AND($B$9="سلة",ISERROR(VALUE(A449))),"رقم المنتج: أرقام إنجليزية بس",IF(COUNTIF($A$11:$A$1010,A449)&gt;1,"رقم المنتج مكرر",IF(C449="","السعر الحالي ناقص",IF(H449="","حط نسبة خصم أو سعر عرض",IF(H449&lt;=0,"سعر العرض لازم يكون أكبر من صفر",IF(H449&gt;=C449,"سعر العرض = السعر أو أعلى",IF(AND(J449&lt;&gt;"",N(J449)&lt;0,M449&lt;&gt;"نعم"),"تحت التكلفة",IF($B$4="","حط نهاية العرض فوق",IF(AND($B$2&lt;&gt;"",$B$4&lt;$B$2),"النهاية قبل البداية",IF($B$4&lt;TODAY(),"تاريخ النهاية راح",IF(D449="","تمام، بس بدون تكلفة (ما نقدر نحسب ربحك)",IF(N(J449)&lt;0,"تحت التكلفة، وانت قاصد",IF(K449&lt;$B$7,"تمام، بس هامشك أقل من حدّك","جاهز")))))))))))))))</f>
        <v/>
      </c>
      <c r="O449" s="19" t="b">
        <f>AND(N449&lt;&gt;"",ISNA(MATCH(N449,{"رقم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0">
      <c r="A450" s="13"/>
      <c r="B450" s="14"/>
      <c r="C450" s="15"/>
      <c r="D450" s="15"/>
      <c r="E450" s="15"/>
      <c r="F450" s="16"/>
      <c r="G450" s="15"/>
      <c r="H450" s="17" t="str">
        <f>IF(OR(C450="",AND(F450="",G450="")),"",IF(G450&lt;&gt;"",ROUND(G450,2),IF($B$8="ريال كامل",ROUNDDOWN(C450*(1-IF(F450&gt;1,F450/100,F450)),0),IF($B$8="ينتهي بـ ٩",ROUND((C450*(1-IF(F450&gt;1,F450/100,F450))+1)/10,0)*10-1,ROUND(C450*(1-IF(F450&gt;1,F450/100,F450)),2)))))</f>
        <v/>
      </c>
      <c r="I450" s="17" t="str">
        <f>IF(OR(C450="",D450=""),"",ROUND(C450/IF($B$5="نعم",1+$B$6,1)-D450-N(E450),2))</f>
        <v/>
      </c>
      <c r="J450" s="17" t="str">
        <f>IF(OR(H450="",D450=""),"",ROUND(H450/IF($B$5="نعم",1+$B$6,1)-D450-N(E450),2))</f>
        <v/>
      </c>
      <c r="K450" s="18" t="str">
        <f>IF(OR(J450="",N(H450)&lt;=0),"",J450/(H450/IF($B$5="نعم",1+$B$6,1)))</f>
        <v/>
      </c>
      <c r="L450" s="18" t="str">
        <f>IF(OR(I450="",J450="",N(I450)&lt;=0),"",1-J450/I450)</f>
        <v/>
      </c>
      <c r="M450" s="14"/>
      <c r="N450" s="19" t="str">
        <f>IF(AND(A450="",C450=""),"",IF(A450="","رقم المنتج ناقص",IF(AND($B$9="سلة",ISERROR(VALUE(A450))),"رقم المنتج: أرقام إنجليزية بس",IF(COUNTIF($A$11:$A$1010,A450)&gt;1,"رقم المنتج مكرر",IF(C450="","السعر الحالي ناقص",IF(H450="","حط نسبة خصم أو سعر عرض",IF(H450&lt;=0,"سعر العرض لازم يكون أكبر من صفر",IF(H450&gt;=C450,"سعر العرض = السعر أو أعلى",IF(AND(J450&lt;&gt;"",N(J450)&lt;0,M450&lt;&gt;"نعم"),"تحت التكلفة",IF($B$4="","حط نهاية العرض فوق",IF(AND($B$2&lt;&gt;"",$B$4&lt;$B$2),"النهاية قبل البداية",IF($B$4&lt;TODAY(),"تاريخ النهاية راح",IF(D450="","تمام، بس بدون تكلفة (ما نقدر نحسب ربحك)",IF(N(J450)&lt;0,"تحت التكلفة، وانت قاصد",IF(K450&lt;$B$7,"تمام، بس هامشك أقل من حدّك","جاهز")))))))))))))))</f>
        <v/>
      </c>
      <c r="O450" s="19" t="b">
        <f>AND(N450&lt;&gt;"",ISNA(MATCH(N450,{"رقم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1">
      <c r="A451" s="13"/>
      <c r="B451" s="14"/>
      <c r="C451" s="15"/>
      <c r="D451" s="15"/>
      <c r="E451" s="15"/>
      <c r="F451" s="16"/>
      <c r="G451" s="15"/>
      <c r="H451" s="17" t="str">
        <f>IF(OR(C451="",AND(F451="",G451="")),"",IF(G451&lt;&gt;"",ROUND(G451,2),IF($B$8="ريال كامل",ROUNDDOWN(C451*(1-IF(F451&gt;1,F451/100,F451)),0),IF($B$8="ينتهي بـ ٩",ROUND((C451*(1-IF(F451&gt;1,F451/100,F451))+1)/10,0)*10-1,ROUND(C451*(1-IF(F451&gt;1,F451/100,F451)),2)))))</f>
        <v/>
      </c>
      <c r="I451" s="17" t="str">
        <f>IF(OR(C451="",D451=""),"",ROUND(C451/IF($B$5="نعم",1+$B$6,1)-D451-N(E451),2))</f>
        <v/>
      </c>
      <c r="J451" s="17" t="str">
        <f>IF(OR(H451="",D451=""),"",ROUND(H451/IF($B$5="نعم",1+$B$6,1)-D451-N(E451),2))</f>
        <v/>
      </c>
      <c r="K451" s="18" t="str">
        <f>IF(OR(J451="",N(H451)&lt;=0),"",J451/(H451/IF($B$5="نعم",1+$B$6,1)))</f>
        <v/>
      </c>
      <c r="L451" s="18" t="str">
        <f>IF(OR(I451="",J451="",N(I451)&lt;=0),"",1-J451/I451)</f>
        <v/>
      </c>
      <c r="M451" s="14"/>
      <c r="N451" s="19" t="str">
        <f>IF(AND(A451="",C451=""),"",IF(A451="","رقم المنتج ناقص",IF(AND($B$9="سلة",ISERROR(VALUE(A451))),"رقم المنتج: أرقام إنجليزية بس",IF(COUNTIF($A$11:$A$1010,A451)&gt;1,"رقم المنتج مكرر",IF(C451="","السعر الحالي ناقص",IF(H451="","حط نسبة خصم أو سعر عرض",IF(H451&lt;=0,"سعر العرض لازم يكون أكبر من صفر",IF(H451&gt;=C451,"سعر العرض = السعر أو أعلى",IF(AND(J451&lt;&gt;"",N(J451)&lt;0,M451&lt;&gt;"نعم"),"تحت التكلفة",IF($B$4="","حط نهاية العرض فوق",IF(AND($B$2&lt;&gt;"",$B$4&lt;$B$2),"النهاية قبل البداية",IF($B$4&lt;TODAY(),"تاريخ النهاية راح",IF(D451="","تمام، بس بدون تكلفة (ما نقدر نحسب ربحك)",IF(N(J451)&lt;0,"تحت التكلفة، وانت قاصد",IF(K451&lt;$B$7,"تمام، بس هامشك أقل من حدّك","جاهز")))))))))))))))</f>
        <v/>
      </c>
      <c r="O451" s="19" t="b">
        <f>AND(N451&lt;&gt;"",ISNA(MATCH(N451,{"رقم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2">
      <c r="A452" s="13"/>
      <c r="B452" s="14"/>
      <c r="C452" s="15"/>
      <c r="D452" s="15"/>
      <c r="E452" s="15"/>
      <c r="F452" s="16"/>
      <c r="G452" s="15"/>
      <c r="H452" s="17" t="str">
        <f>IF(OR(C452="",AND(F452="",G452="")),"",IF(G452&lt;&gt;"",ROUND(G452,2),IF($B$8="ريال كامل",ROUNDDOWN(C452*(1-IF(F452&gt;1,F452/100,F452)),0),IF($B$8="ينتهي بـ ٩",ROUND((C452*(1-IF(F452&gt;1,F452/100,F452))+1)/10,0)*10-1,ROUND(C452*(1-IF(F452&gt;1,F452/100,F452)),2)))))</f>
        <v/>
      </c>
      <c r="I452" s="17" t="str">
        <f>IF(OR(C452="",D452=""),"",ROUND(C452/IF($B$5="نعم",1+$B$6,1)-D452-N(E452),2))</f>
        <v/>
      </c>
      <c r="J452" s="17" t="str">
        <f>IF(OR(H452="",D452=""),"",ROUND(H452/IF($B$5="نعم",1+$B$6,1)-D452-N(E452),2))</f>
        <v/>
      </c>
      <c r="K452" s="18" t="str">
        <f>IF(OR(J452="",N(H452)&lt;=0),"",J452/(H452/IF($B$5="نعم",1+$B$6,1)))</f>
        <v/>
      </c>
      <c r="L452" s="18" t="str">
        <f>IF(OR(I452="",J452="",N(I452)&lt;=0),"",1-J452/I452)</f>
        <v/>
      </c>
      <c r="M452" s="14"/>
      <c r="N452" s="19" t="str">
        <f>IF(AND(A452="",C452=""),"",IF(A452="","رقم المنتج ناقص",IF(AND($B$9="سلة",ISERROR(VALUE(A452))),"رقم المنتج: أرقام إنجليزية بس",IF(COUNTIF($A$11:$A$1010,A452)&gt;1,"رقم المنتج مكرر",IF(C452="","السعر الحالي ناقص",IF(H452="","حط نسبة خصم أو سعر عرض",IF(H452&lt;=0,"سعر العرض لازم يكون أكبر من صفر",IF(H452&gt;=C452,"سعر العرض = السعر أو أعلى",IF(AND(J452&lt;&gt;"",N(J452)&lt;0,M452&lt;&gt;"نعم"),"تحت التكلفة",IF($B$4="","حط نهاية العرض فوق",IF(AND($B$2&lt;&gt;"",$B$4&lt;$B$2),"النهاية قبل البداية",IF($B$4&lt;TODAY(),"تاريخ النهاية راح",IF(D452="","تمام، بس بدون تكلفة (ما نقدر نحسب ربحك)",IF(N(J452)&lt;0,"تحت التكلفة، وانت قاصد",IF(K452&lt;$B$7,"تمام، بس هامشك أقل من حدّك","جاهز")))))))))))))))</f>
        <v/>
      </c>
      <c r="O452" s="19" t="b">
        <f>AND(N452&lt;&gt;"",ISNA(MATCH(N452,{"رقم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3">
      <c r="A453" s="13"/>
      <c r="B453" s="14"/>
      <c r="C453" s="15"/>
      <c r="D453" s="15"/>
      <c r="E453" s="15"/>
      <c r="F453" s="16"/>
      <c r="G453" s="15"/>
      <c r="H453" s="17" t="str">
        <f>IF(OR(C453="",AND(F453="",G453="")),"",IF(G453&lt;&gt;"",ROUND(G453,2),IF($B$8="ريال كامل",ROUNDDOWN(C453*(1-IF(F453&gt;1,F453/100,F453)),0),IF($B$8="ينتهي بـ ٩",ROUND((C453*(1-IF(F453&gt;1,F453/100,F453))+1)/10,0)*10-1,ROUND(C453*(1-IF(F453&gt;1,F453/100,F453)),2)))))</f>
        <v/>
      </c>
      <c r="I453" s="17" t="str">
        <f>IF(OR(C453="",D453=""),"",ROUND(C453/IF($B$5="نعم",1+$B$6,1)-D453-N(E453),2))</f>
        <v/>
      </c>
      <c r="J453" s="17" t="str">
        <f>IF(OR(H453="",D453=""),"",ROUND(H453/IF($B$5="نعم",1+$B$6,1)-D453-N(E453),2))</f>
        <v/>
      </c>
      <c r="K453" s="18" t="str">
        <f>IF(OR(J453="",N(H453)&lt;=0),"",J453/(H453/IF($B$5="نعم",1+$B$6,1)))</f>
        <v/>
      </c>
      <c r="L453" s="18" t="str">
        <f>IF(OR(I453="",J453="",N(I453)&lt;=0),"",1-J453/I453)</f>
        <v/>
      </c>
      <c r="M453" s="14"/>
      <c r="N453" s="19" t="str">
        <f>IF(AND(A453="",C453=""),"",IF(A453="","رقم المنتج ناقص",IF(AND($B$9="سلة",ISERROR(VALUE(A453))),"رقم المنتج: أرقام إنجليزية بس",IF(COUNTIF($A$11:$A$1010,A453)&gt;1,"رقم المنتج مكرر",IF(C453="","السعر الحالي ناقص",IF(H453="","حط نسبة خصم أو سعر عرض",IF(H453&lt;=0,"سعر العرض لازم يكون أكبر من صفر",IF(H453&gt;=C453,"سعر العرض = السعر أو أعلى",IF(AND(J453&lt;&gt;"",N(J453)&lt;0,M453&lt;&gt;"نعم"),"تحت التكلفة",IF($B$4="","حط نهاية العرض فوق",IF(AND($B$2&lt;&gt;"",$B$4&lt;$B$2),"النهاية قبل البداية",IF($B$4&lt;TODAY(),"تاريخ النهاية راح",IF(D453="","تمام، بس بدون تكلفة (ما نقدر نحسب ربحك)",IF(N(J453)&lt;0,"تحت التكلفة، وانت قاصد",IF(K453&lt;$B$7,"تمام، بس هامشك أقل من حدّك","جاهز")))))))))))))))</f>
        <v/>
      </c>
      <c r="O453" s="19" t="b">
        <f>AND(N453&lt;&gt;"",ISNA(MATCH(N453,{"رقم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4">
      <c r="A454" s="13"/>
      <c r="B454" s="14"/>
      <c r="C454" s="15"/>
      <c r="D454" s="15"/>
      <c r="E454" s="15"/>
      <c r="F454" s="16"/>
      <c r="G454" s="15"/>
      <c r="H454" s="17" t="str">
        <f>IF(OR(C454="",AND(F454="",G454="")),"",IF(G454&lt;&gt;"",ROUND(G454,2),IF($B$8="ريال كامل",ROUNDDOWN(C454*(1-IF(F454&gt;1,F454/100,F454)),0),IF($B$8="ينتهي بـ ٩",ROUND((C454*(1-IF(F454&gt;1,F454/100,F454))+1)/10,0)*10-1,ROUND(C454*(1-IF(F454&gt;1,F454/100,F454)),2)))))</f>
        <v/>
      </c>
      <c r="I454" s="17" t="str">
        <f>IF(OR(C454="",D454=""),"",ROUND(C454/IF($B$5="نعم",1+$B$6,1)-D454-N(E454),2))</f>
        <v/>
      </c>
      <c r="J454" s="17" t="str">
        <f>IF(OR(H454="",D454=""),"",ROUND(H454/IF($B$5="نعم",1+$B$6,1)-D454-N(E454),2))</f>
        <v/>
      </c>
      <c r="K454" s="18" t="str">
        <f>IF(OR(J454="",N(H454)&lt;=0),"",J454/(H454/IF($B$5="نعم",1+$B$6,1)))</f>
        <v/>
      </c>
      <c r="L454" s="18" t="str">
        <f>IF(OR(I454="",J454="",N(I454)&lt;=0),"",1-J454/I454)</f>
        <v/>
      </c>
      <c r="M454" s="14"/>
      <c r="N454" s="19" t="str">
        <f>IF(AND(A454="",C454=""),"",IF(A454="","رقم المنتج ناقص",IF(AND($B$9="سلة",ISERROR(VALUE(A454))),"رقم المنتج: أرقام إنجليزية بس",IF(COUNTIF($A$11:$A$1010,A454)&gt;1,"رقم المنتج مكرر",IF(C454="","السعر الحالي ناقص",IF(H454="","حط نسبة خصم أو سعر عرض",IF(H454&lt;=0,"سعر العرض لازم يكون أكبر من صفر",IF(H454&gt;=C454,"سعر العرض = السعر أو أعلى",IF(AND(J454&lt;&gt;"",N(J454)&lt;0,M454&lt;&gt;"نعم"),"تحت التكلفة",IF($B$4="","حط نهاية العرض فوق",IF(AND($B$2&lt;&gt;"",$B$4&lt;$B$2),"النهاية قبل البداية",IF($B$4&lt;TODAY(),"تاريخ النهاية راح",IF(D454="","تمام، بس بدون تكلفة (ما نقدر نحسب ربحك)",IF(N(J454)&lt;0,"تحت التكلفة، وانت قاصد",IF(K454&lt;$B$7,"تمام، بس هامشك أقل من حدّك","جاهز")))))))))))))))</f>
        <v/>
      </c>
      <c r="O454" s="19" t="b">
        <f>AND(N454&lt;&gt;"",ISNA(MATCH(N454,{"رقم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5">
      <c r="A455" s="13"/>
      <c r="B455" s="14"/>
      <c r="C455" s="15"/>
      <c r="D455" s="15"/>
      <c r="E455" s="15"/>
      <c r="F455" s="16"/>
      <c r="G455" s="15"/>
      <c r="H455" s="17" t="str">
        <f>IF(OR(C455="",AND(F455="",G455="")),"",IF(G455&lt;&gt;"",ROUND(G455,2),IF($B$8="ريال كامل",ROUNDDOWN(C455*(1-IF(F455&gt;1,F455/100,F455)),0),IF($B$8="ينتهي بـ ٩",ROUND((C455*(1-IF(F455&gt;1,F455/100,F455))+1)/10,0)*10-1,ROUND(C455*(1-IF(F455&gt;1,F455/100,F455)),2)))))</f>
        <v/>
      </c>
      <c r="I455" s="17" t="str">
        <f>IF(OR(C455="",D455=""),"",ROUND(C455/IF($B$5="نعم",1+$B$6,1)-D455-N(E455),2))</f>
        <v/>
      </c>
      <c r="J455" s="17" t="str">
        <f>IF(OR(H455="",D455=""),"",ROUND(H455/IF($B$5="نعم",1+$B$6,1)-D455-N(E455),2))</f>
        <v/>
      </c>
      <c r="K455" s="18" t="str">
        <f>IF(OR(J455="",N(H455)&lt;=0),"",J455/(H455/IF($B$5="نعم",1+$B$6,1)))</f>
        <v/>
      </c>
      <c r="L455" s="18" t="str">
        <f>IF(OR(I455="",J455="",N(I455)&lt;=0),"",1-J455/I455)</f>
        <v/>
      </c>
      <c r="M455" s="14"/>
      <c r="N455" s="19" t="str">
        <f>IF(AND(A455="",C455=""),"",IF(A455="","رقم المنتج ناقص",IF(AND($B$9="سلة",ISERROR(VALUE(A455))),"رقم المنتج: أرقام إنجليزية بس",IF(COUNTIF($A$11:$A$1010,A455)&gt;1,"رقم المنتج مكرر",IF(C455="","السعر الحالي ناقص",IF(H455="","حط نسبة خصم أو سعر عرض",IF(H455&lt;=0,"سعر العرض لازم يكون أكبر من صفر",IF(H455&gt;=C455,"سعر العرض = السعر أو أعلى",IF(AND(J455&lt;&gt;"",N(J455)&lt;0,M455&lt;&gt;"نعم"),"تحت التكلفة",IF($B$4="","حط نهاية العرض فوق",IF(AND($B$2&lt;&gt;"",$B$4&lt;$B$2),"النهاية قبل البداية",IF($B$4&lt;TODAY(),"تاريخ النهاية راح",IF(D455="","تمام، بس بدون تكلفة (ما نقدر نحسب ربحك)",IF(N(J455)&lt;0,"تحت التكلفة، وانت قاصد",IF(K455&lt;$B$7,"تمام، بس هامشك أقل من حدّك","جاهز")))))))))))))))</f>
        <v/>
      </c>
      <c r="O455" s="19" t="b">
        <f>AND(N455&lt;&gt;"",ISNA(MATCH(N455,{"رقم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6">
      <c r="A456" s="13"/>
      <c r="B456" s="14"/>
      <c r="C456" s="15"/>
      <c r="D456" s="15"/>
      <c r="E456" s="15"/>
      <c r="F456" s="16"/>
      <c r="G456" s="15"/>
      <c r="H456" s="17" t="str">
        <f>IF(OR(C456="",AND(F456="",G456="")),"",IF(G456&lt;&gt;"",ROUND(G456,2),IF($B$8="ريال كامل",ROUNDDOWN(C456*(1-IF(F456&gt;1,F456/100,F456)),0),IF($B$8="ينتهي بـ ٩",ROUND((C456*(1-IF(F456&gt;1,F456/100,F456))+1)/10,0)*10-1,ROUND(C456*(1-IF(F456&gt;1,F456/100,F456)),2)))))</f>
        <v/>
      </c>
      <c r="I456" s="17" t="str">
        <f>IF(OR(C456="",D456=""),"",ROUND(C456/IF($B$5="نعم",1+$B$6,1)-D456-N(E456),2))</f>
        <v/>
      </c>
      <c r="J456" s="17" t="str">
        <f>IF(OR(H456="",D456=""),"",ROUND(H456/IF($B$5="نعم",1+$B$6,1)-D456-N(E456),2))</f>
        <v/>
      </c>
      <c r="K456" s="18" t="str">
        <f>IF(OR(J456="",N(H456)&lt;=0),"",J456/(H456/IF($B$5="نعم",1+$B$6,1)))</f>
        <v/>
      </c>
      <c r="L456" s="18" t="str">
        <f>IF(OR(I456="",J456="",N(I456)&lt;=0),"",1-J456/I456)</f>
        <v/>
      </c>
      <c r="M456" s="14"/>
      <c r="N456" s="19" t="str">
        <f>IF(AND(A456="",C456=""),"",IF(A456="","رقم المنتج ناقص",IF(AND($B$9="سلة",ISERROR(VALUE(A456))),"رقم المنتج: أرقام إنجليزية بس",IF(COUNTIF($A$11:$A$1010,A456)&gt;1,"رقم المنتج مكرر",IF(C456="","السعر الحالي ناقص",IF(H456="","حط نسبة خصم أو سعر عرض",IF(H456&lt;=0,"سعر العرض لازم يكون أكبر من صفر",IF(H456&gt;=C456,"سعر العرض = السعر أو أعلى",IF(AND(J456&lt;&gt;"",N(J456)&lt;0,M456&lt;&gt;"نعم"),"تحت التكلفة",IF($B$4="","حط نهاية العرض فوق",IF(AND($B$2&lt;&gt;"",$B$4&lt;$B$2),"النهاية قبل البداية",IF($B$4&lt;TODAY(),"تاريخ النهاية راح",IF(D456="","تمام، بس بدون تكلفة (ما نقدر نحسب ربحك)",IF(N(J456)&lt;0,"تحت التكلفة، وانت قاصد",IF(K456&lt;$B$7,"تمام، بس هامشك أقل من حدّك","جاهز")))))))))))))))</f>
        <v/>
      </c>
      <c r="O456" s="19" t="b">
        <f>AND(N456&lt;&gt;"",ISNA(MATCH(N456,{"رقم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7">
      <c r="A457" s="13"/>
      <c r="B457" s="14"/>
      <c r="C457" s="15"/>
      <c r="D457" s="15"/>
      <c r="E457" s="15"/>
      <c r="F457" s="16"/>
      <c r="G457" s="15"/>
      <c r="H457" s="17" t="str">
        <f>IF(OR(C457="",AND(F457="",G457="")),"",IF(G457&lt;&gt;"",ROUND(G457,2),IF($B$8="ريال كامل",ROUNDDOWN(C457*(1-IF(F457&gt;1,F457/100,F457)),0),IF($B$8="ينتهي بـ ٩",ROUND((C457*(1-IF(F457&gt;1,F457/100,F457))+1)/10,0)*10-1,ROUND(C457*(1-IF(F457&gt;1,F457/100,F457)),2)))))</f>
        <v/>
      </c>
      <c r="I457" s="17" t="str">
        <f>IF(OR(C457="",D457=""),"",ROUND(C457/IF($B$5="نعم",1+$B$6,1)-D457-N(E457),2))</f>
        <v/>
      </c>
      <c r="J457" s="17" t="str">
        <f>IF(OR(H457="",D457=""),"",ROUND(H457/IF($B$5="نعم",1+$B$6,1)-D457-N(E457),2))</f>
        <v/>
      </c>
      <c r="K457" s="18" t="str">
        <f>IF(OR(J457="",N(H457)&lt;=0),"",J457/(H457/IF($B$5="نعم",1+$B$6,1)))</f>
        <v/>
      </c>
      <c r="L457" s="18" t="str">
        <f>IF(OR(I457="",J457="",N(I457)&lt;=0),"",1-J457/I457)</f>
        <v/>
      </c>
      <c r="M457" s="14"/>
      <c r="N457" s="19" t="str">
        <f>IF(AND(A457="",C457=""),"",IF(A457="","رقم المنتج ناقص",IF(AND($B$9="سلة",ISERROR(VALUE(A457))),"رقم المنتج: أرقام إنجليزية بس",IF(COUNTIF($A$11:$A$1010,A457)&gt;1,"رقم المنتج مكرر",IF(C457="","السعر الحالي ناقص",IF(H457="","حط نسبة خصم أو سعر عرض",IF(H457&lt;=0,"سعر العرض لازم يكون أكبر من صفر",IF(H457&gt;=C457,"سعر العرض = السعر أو أعلى",IF(AND(J457&lt;&gt;"",N(J457)&lt;0,M457&lt;&gt;"نعم"),"تحت التكلفة",IF($B$4="","حط نهاية العرض فوق",IF(AND($B$2&lt;&gt;"",$B$4&lt;$B$2),"النهاية قبل البداية",IF($B$4&lt;TODAY(),"تاريخ النهاية راح",IF(D457="","تمام، بس بدون تكلفة (ما نقدر نحسب ربحك)",IF(N(J457)&lt;0,"تحت التكلفة، وانت قاصد",IF(K457&lt;$B$7,"تمام، بس هامشك أقل من حدّك","جاهز")))))))))))))))</f>
        <v/>
      </c>
      <c r="O457" s="19" t="b">
        <f>AND(N457&lt;&gt;"",ISNA(MATCH(N457,{"رقم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8">
      <c r="A458" s="13"/>
      <c r="B458" s="14"/>
      <c r="C458" s="15"/>
      <c r="D458" s="15"/>
      <c r="E458" s="15"/>
      <c r="F458" s="16"/>
      <c r="G458" s="15"/>
      <c r="H458" s="17" t="str">
        <f>IF(OR(C458="",AND(F458="",G458="")),"",IF(G458&lt;&gt;"",ROUND(G458,2),IF($B$8="ريال كامل",ROUNDDOWN(C458*(1-IF(F458&gt;1,F458/100,F458)),0),IF($B$8="ينتهي بـ ٩",ROUND((C458*(1-IF(F458&gt;1,F458/100,F458))+1)/10,0)*10-1,ROUND(C458*(1-IF(F458&gt;1,F458/100,F458)),2)))))</f>
        <v/>
      </c>
      <c r="I458" s="17" t="str">
        <f>IF(OR(C458="",D458=""),"",ROUND(C458/IF($B$5="نعم",1+$B$6,1)-D458-N(E458),2))</f>
        <v/>
      </c>
      <c r="J458" s="17" t="str">
        <f>IF(OR(H458="",D458=""),"",ROUND(H458/IF($B$5="نعم",1+$B$6,1)-D458-N(E458),2))</f>
        <v/>
      </c>
      <c r="K458" s="18" t="str">
        <f>IF(OR(J458="",N(H458)&lt;=0),"",J458/(H458/IF($B$5="نعم",1+$B$6,1)))</f>
        <v/>
      </c>
      <c r="L458" s="18" t="str">
        <f>IF(OR(I458="",J458="",N(I458)&lt;=0),"",1-J458/I458)</f>
        <v/>
      </c>
      <c r="M458" s="14"/>
      <c r="N458" s="19" t="str">
        <f>IF(AND(A458="",C458=""),"",IF(A458="","رقم المنتج ناقص",IF(AND($B$9="سلة",ISERROR(VALUE(A458))),"رقم المنتج: أرقام إنجليزية بس",IF(COUNTIF($A$11:$A$1010,A458)&gt;1,"رقم المنتج مكرر",IF(C458="","السعر الحالي ناقص",IF(H458="","حط نسبة خصم أو سعر عرض",IF(H458&lt;=0,"سعر العرض لازم يكون أكبر من صفر",IF(H458&gt;=C458,"سعر العرض = السعر أو أعلى",IF(AND(J458&lt;&gt;"",N(J458)&lt;0,M458&lt;&gt;"نعم"),"تحت التكلفة",IF($B$4="","حط نهاية العرض فوق",IF(AND($B$2&lt;&gt;"",$B$4&lt;$B$2),"النهاية قبل البداية",IF($B$4&lt;TODAY(),"تاريخ النهاية راح",IF(D458="","تمام، بس بدون تكلفة (ما نقدر نحسب ربحك)",IF(N(J458)&lt;0,"تحت التكلفة، وانت قاصد",IF(K458&lt;$B$7,"تمام، بس هامشك أقل من حدّك","جاهز")))))))))))))))</f>
        <v/>
      </c>
      <c r="O458" s="19" t="b">
        <f>AND(N458&lt;&gt;"",ISNA(MATCH(N458,{"رقم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59">
      <c r="A459" s="13"/>
      <c r="B459" s="14"/>
      <c r="C459" s="15"/>
      <c r="D459" s="15"/>
      <c r="E459" s="15"/>
      <c r="F459" s="16"/>
      <c r="G459" s="15"/>
      <c r="H459" s="17" t="str">
        <f>IF(OR(C459="",AND(F459="",G459="")),"",IF(G459&lt;&gt;"",ROUND(G459,2),IF($B$8="ريال كامل",ROUNDDOWN(C459*(1-IF(F459&gt;1,F459/100,F459)),0),IF($B$8="ينتهي بـ ٩",ROUND((C459*(1-IF(F459&gt;1,F459/100,F459))+1)/10,0)*10-1,ROUND(C459*(1-IF(F459&gt;1,F459/100,F459)),2)))))</f>
        <v/>
      </c>
      <c r="I459" s="17" t="str">
        <f>IF(OR(C459="",D459=""),"",ROUND(C459/IF($B$5="نعم",1+$B$6,1)-D459-N(E459),2))</f>
        <v/>
      </c>
      <c r="J459" s="17" t="str">
        <f>IF(OR(H459="",D459=""),"",ROUND(H459/IF($B$5="نعم",1+$B$6,1)-D459-N(E459),2))</f>
        <v/>
      </c>
      <c r="K459" s="18" t="str">
        <f>IF(OR(J459="",N(H459)&lt;=0),"",J459/(H459/IF($B$5="نعم",1+$B$6,1)))</f>
        <v/>
      </c>
      <c r="L459" s="18" t="str">
        <f>IF(OR(I459="",J459="",N(I459)&lt;=0),"",1-J459/I459)</f>
        <v/>
      </c>
      <c r="M459" s="14"/>
      <c r="N459" s="19" t="str">
        <f>IF(AND(A459="",C459=""),"",IF(A459="","رقم المنتج ناقص",IF(AND($B$9="سلة",ISERROR(VALUE(A459))),"رقم المنتج: أرقام إنجليزية بس",IF(COUNTIF($A$11:$A$1010,A459)&gt;1,"رقم المنتج مكرر",IF(C459="","السعر الحالي ناقص",IF(H459="","حط نسبة خصم أو سعر عرض",IF(H459&lt;=0,"سعر العرض لازم يكون أكبر من صفر",IF(H459&gt;=C459,"سعر العرض = السعر أو أعلى",IF(AND(J459&lt;&gt;"",N(J459)&lt;0,M459&lt;&gt;"نعم"),"تحت التكلفة",IF($B$4="","حط نهاية العرض فوق",IF(AND($B$2&lt;&gt;"",$B$4&lt;$B$2),"النهاية قبل البداية",IF($B$4&lt;TODAY(),"تاريخ النهاية راح",IF(D459="","تمام، بس بدون تكلفة (ما نقدر نحسب ربحك)",IF(N(J459)&lt;0,"تحت التكلفة، وانت قاصد",IF(K459&lt;$B$7,"تمام، بس هامشك أقل من حدّك","جاهز")))))))))))))))</f>
        <v/>
      </c>
      <c r="O459" s="19" t="b">
        <f>AND(N459&lt;&gt;"",ISNA(MATCH(N459,{"رقم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0">
      <c r="A460" s="13"/>
      <c r="B460" s="14"/>
      <c r="C460" s="15"/>
      <c r="D460" s="15"/>
      <c r="E460" s="15"/>
      <c r="F460" s="16"/>
      <c r="G460" s="15"/>
      <c r="H460" s="17" t="str">
        <f>IF(OR(C460="",AND(F460="",G460="")),"",IF(G460&lt;&gt;"",ROUND(G460,2),IF($B$8="ريال كامل",ROUNDDOWN(C460*(1-IF(F460&gt;1,F460/100,F460)),0),IF($B$8="ينتهي بـ ٩",ROUND((C460*(1-IF(F460&gt;1,F460/100,F460))+1)/10,0)*10-1,ROUND(C460*(1-IF(F460&gt;1,F460/100,F460)),2)))))</f>
        <v/>
      </c>
      <c r="I460" s="17" t="str">
        <f>IF(OR(C460="",D460=""),"",ROUND(C460/IF($B$5="نعم",1+$B$6,1)-D460-N(E460),2))</f>
        <v/>
      </c>
      <c r="J460" s="17" t="str">
        <f>IF(OR(H460="",D460=""),"",ROUND(H460/IF($B$5="نعم",1+$B$6,1)-D460-N(E460),2))</f>
        <v/>
      </c>
      <c r="K460" s="18" t="str">
        <f>IF(OR(J460="",N(H460)&lt;=0),"",J460/(H460/IF($B$5="نعم",1+$B$6,1)))</f>
        <v/>
      </c>
      <c r="L460" s="18" t="str">
        <f>IF(OR(I460="",J460="",N(I460)&lt;=0),"",1-J460/I460)</f>
        <v/>
      </c>
      <c r="M460" s="14"/>
      <c r="N460" s="19" t="str">
        <f>IF(AND(A460="",C460=""),"",IF(A460="","رقم المنتج ناقص",IF(AND($B$9="سلة",ISERROR(VALUE(A460))),"رقم المنتج: أرقام إنجليزية بس",IF(COUNTIF($A$11:$A$1010,A460)&gt;1,"رقم المنتج مكرر",IF(C460="","السعر الحالي ناقص",IF(H460="","حط نسبة خصم أو سعر عرض",IF(H460&lt;=0,"سعر العرض لازم يكون أكبر من صفر",IF(H460&gt;=C460,"سعر العرض = السعر أو أعلى",IF(AND(J460&lt;&gt;"",N(J460)&lt;0,M460&lt;&gt;"نعم"),"تحت التكلفة",IF($B$4="","حط نهاية العرض فوق",IF(AND($B$2&lt;&gt;"",$B$4&lt;$B$2),"النهاية قبل البداية",IF($B$4&lt;TODAY(),"تاريخ النهاية راح",IF(D460="","تمام، بس بدون تكلفة (ما نقدر نحسب ربحك)",IF(N(J460)&lt;0,"تحت التكلفة، وانت قاصد",IF(K460&lt;$B$7,"تمام، بس هامشك أقل من حدّك","جاهز")))))))))))))))</f>
        <v/>
      </c>
      <c r="O460" s="19" t="b">
        <f>AND(N460&lt;&gt;"",ISNA(MATCH(N460,{"رقم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1">
      <c r="A461" s="13"/>
      <c r="B461" s="14"/>
      <c r="C461" s="15"/>
      <c r="D461" s="15"/>
      <c r="E461" s="15"/>
      <c r="F461" s="16"/>
      <c r="G461" s="15"/>
      <c r="H461" s="17" t="str">
        <f>IF(OR(C461="",AND(F461="",G461="")),"",IF(G461&lt;&gt;"",ROUND(G461,2),IF($B$8="ريال كامل",ROUNDDOWN(C461*(1-IF(F461&gt;1,F461/100,F461)),0),IF($B$8="ينتهي بـ ٩",ROUND((C461*(1-IF(F461&gt;1,F461/100,F461))+1)/10,0)*10-1,ROUND(C461*(1-IF(F461&gt;1,F461/100,F461)),2)))))</f>
        <v/>
      </c>
      <c r="I461" s="17" t="str">
        <f>IF(OR(C461="",D461=""),"",ROUND(C461/IF($B$5="نعم",1+$B$6,1)-D461-N(E461),2))</f>
        <v/>
      </c>
      <c r="J461" s="17" t="str">
        <f>IF(OR(H461="",D461=""),"",ROUND(H461/IF($B$5="نعم",1+$B$6,1)-D461-N(E461),2))</f>
        <v/>
      </c>
      <c r="K461" s="18" t="str">
        <f>IF(OR(J461="",N(H461)&lt;=0),"",J461/(H461/IF($B$5="نعم",1+$B$6,1)))</f>
        <v/>
      </c>
      <c r="L461" s="18" t="str">
        <f>IF(OR(I461="",J461="",N(I461)&lt;=0),"",1-J461/I461)</f>
        <v/>
      </c>
      <c r="M461" s="14"/>
      <c r="N461" s="19" t="str">
        <f>IF(AND(A461="",C461=""),"",IF(A461="","رقم المنتج ناقص",IF(AND($B$9="سلة",ISERROR(VALUE(A461))),"رقم المنتج: أرقام إنجليزية بس",IF(COUNTIF($A$11:$A$1010,A461)&gt;1,"رقم المنتج مكرر",IF(C461="","السعر الحالي ناقص",IF(H461="","حط نسبة خصم أو سعر عرض",IF(H461&lt;=0,"سعر العرض لازم يكون أكبر من صفر",IF(H461&gt;=C461,"سعر العرض = السعر أو أعلى",IF(AND(J461&lt;&gt;"",N(J461)&lt;0,M461&lt;&gt;"نعم"),"تحت التكلفة",IF($B$4="","حط نهاية العرض فوق",IF(AND($B$2&lt;&gt;"",$B$4&lt;$B$2),"النهاية قبل البداية",IF($B$4&lt;TODAY(),"تاريخ النهاية راح",IF(D461="","تمام، بس بدون تكلفة (ما نقدر نحسب ربحك)",IF(N(J461)&lt;0,"تحت التكلفة، وانت قاصد",IF(K461&lt;$B$7,"تمام، بس هامشك أقل من حدّك","جاهز")))))))))))))))</f>
        <v/>
      </c>
      <c r="O461" s="19" t="b">
        <f>AND(N461&lt;&gt;"",ISNA(MATCH(N461,{"رقم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2">
      <c r="A462" s="13"/>
      <c r="B462" s="14"/>
      <c r="C462" s="15"/>
      <c r="D462" s="15"/>
      <c r="E462" s="15"/>
      <c r="F462" s="16"/>
      <c r="G462" s="15"/>
      <c r="H462" s="17" t="str">
        <f>IF(OR(C462="",AND(F462="",G462="")),"",IF(G462&lt;&gt;"",ROUND(G462,2),IF($B$8="ريال كامل",ROUNDDOWN(C462*(1-IF(F462&gt;1,F462/100,F462)),0),IF($B$8="ينتهي بـ ٩",ROUND((C462*(1-IF(F462&gt;1,F462/100,F462))+1)/10,0)*10-1,ROUND(C462*(1-IF(F462&gt;1,F462/100,F462)),2)))))</f>
        <v/>
      </c>
      <c r="I462" s="17" t="str">
        <f>IF(OR(C462="",D462=""),"",ROUND(C462/IF($B$5="نعم",1+$B$6,1)-D462-N(E462),2))</f>
        <v/>
      </c>
      <c r="J462" s="17" t="str">
        <f>IF(OR(H462="",D462=""),"",ROUND(H462/IF($B$5="نعم",1+$B$6,1)-D462-N(E462),2))</f>
        <v/>
      </c>
      <c r="K462" s="18" t="str">
        <f>IF(OR(J462="",N(H462)&lt;=0),"",J462/(H462/IF($B$5="نعم",1+$B$6,1)))</f>
        <v/>
      </c>
      <c r="L462" s="18" t="str">
        <f>IF(OR(I462="",J462="",N(I462)&lt;=0),"",1-J462/I462)</f>
        <v/>
      </c>
      <c r="M462" s="14"/>
      <c r="N462" s="19" t="str">
        <f>IF(AND(A462="",C462=""),"",IF(A462="","رقم المنتج ناقص",IF(AND($B$9="سلة",ISERROR(VALUE(A462))),"رقم المنتج: أرقام إنجليزية بس",IF(COUNTIF($A$11:$A$1010,A462)&gt;1,"رقم المنتج مكرر",IF(C462="","السعر الحالي ناقص",IF(H462="","حط نسبة خصم أو سعر عرض",IF(H462&lt;=0,"سعر العرض لازم يكون أكبر من صفر",IF(H462&gt;=C462,"سعر العرض = السعر أو أعلى",IF(AND(J462&lt;&gt;"",N(J462)&lt;0,M462&lt;&gt;"نعم"),"تحت التكلفة",IF($B$4="","حط نهاية العرض فوق",IF(AND($B$2&lt;&gt;"",$B$4&lt;$B$2),"النهاية قبل البداية",IF($B$4&lt;TODAY(),"تاريخ النهاية راح",IF(D462="","تمام، بس بدون تكلفة (ما نقدر نحسب ربحك)",IF(N(J462)&lt;0,"تحت التكلفة، وانت قاصد",IF(K462&lt;$B$7,"تمام، بس هامشك أقل من حدّك","جاهز")))))))))))))))</f>
        <v/>
      </c>
      <c r="O462" s="19" t="b">
        <f>AND(N462&lt;&gt;"",ISNA(MATCH(N462,{"رقم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3">
      <c r="A463" s="13"/>
      <c r="B463" s="14"/>
      <c r="C463" s="15"/>
      <c r="D463" s="15"/>
      <c r="E463" s="15"/>
      <c r="F463" s="16"/>
      <c r="G463" s="15"/>
      <c r="H463" s="17" t="str">
        <f>IF(OR(C463="",AND(F463="",G463="")),"",IF(G463&lt;&gt;"",ROUND(G463,2),IF($B$8="ريال كامل",ROUNDDOWN(C463*(1-IF(F463&gt;1,F463/100,F463)),0),IF($B$8="ينتهي بـ ٩",ROUND((C463*(1-IF(F463&gt;1,F463/100,F463))+1)/10,0)*10-1,ROUND(C463*(1-IF(F463&gt;1,F463/100,F463)),2)))))</f>
        <v/>
      </c>
      <c r="I463" s="17" t="str">
        <f>IF(OR(C463="",D463=""),"",ROUND(C463/IF($B$5="نعم",1+$B$6,1)-D463-N(E463),2))</f>
        <v/>
      </c>
      <c r="J463" s="17" t="str">
        <f>IF(OR(H463="",D463=""),"",ROUND(H463/IF($B$5="نعم",1+$B$6,1)-D463-N(E463),2))</f>
        <v/>
      </c>
      <c r="K463" s="18" t="str">
        <f>IF(OR(J463="",N(H463)&lt;=0),"",J463/(H463/IF($B$5="نعم",1+$B$6,1)))</f>
        <v/>
      </c>
      <c r="L463" s="18" t="str">
        <f>IF(OR(I463="",J463="",N(I463)&lt;=0),"",1-J463/I463)</f>
        <v/>
      </c>
      <c r="M463" s="14"/>
      <c r="N463" s="19" t="str">
        <f>IF(AND(A463="",C463=""),"",IF(A463="","رقم المنتج ناقص",IF(AND($B$9="سلة",ISERROR(VALUE(A463))),"رقم المنتج: أرقام إنجليزية بس",IF(COUNTIF($A$11:$A$1010,A463)&gt;1,"رقم المنتج مكرر",IF(C463="","السعر الحالي ناقص",IF(H463="","حط نسبة خصم أو سعر عرض",IF(H463&lt;=0,"سعر العرض لازم يكون أكبر من صفر",IF(H463&gt;=C463,"سعر العرض = السعر أو أعلى",IF(AND(J463&lt;&gt;"",N(J463)&lt;0,M463&lt;&gt;"نعم"),"تحت التكلفة",IF($B$4="","حط نهاية العرض فوق",IF(AND($B$2&lt;&gt;"",$B$4&lt;$B$2),"النهاية قبل البداية",IF($B$4&lt;TODAY(),"تاريخ النهاية راح",IF(D463="","تمام، بس بدون تكلفة (ما نقدر نحسب ربحك)",IF(N(J463)&lt;0,"تحت التكلفة، وانت قاصد",IF(K463&lt;$B$7,"تمام، بس هامشك أقل من حدّك","جاهز")))))))))))))))</f>
        <v/>
      </c>
      <c r="O463" s="19" t="b">
        <f>AND(N463&lt;&gt;"",ISNA(MATCH(N463,{"رقم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4">
      <c r="A464" s="13"/>
      <c r="B464" s="14"/>
      <c r="C464" s="15"/>
      <c r="D464" s="15"/>
      <c r="E464" s="15"/>
      <c r="F464" s="16"/>
      <c r="G464" s="15"/>
      <c r="H464" s="17" t="str">
        <f>IF(OR(C464="",AND(F464="",G464="")),"",IF(G464&lt;&gt;"",ROUND(G464,2),IF($B$8="ريال كامل",ROUNDDOWN(C464*(1-IF(F464&gt;1,F464/100,F464)),0),IF($B$8="ينتهي بـ ٩",ROUND((C464*(1-IF(F464&gt;1,F464/100,F464))+1)/10,0)*10-1,ROUND(C464*(1-IF(F464&gt;1,F464/100,F464)),2)))))</f>
        <v/>
      </c>
      <c r="I464" s="17" t="str">
        <f>IF(OR(C464="",D464=""),"",ROUND(C464/IF($B$5="نعم",1+$B$6,1)-D464-N(E464),2))</f>
        <v/>
      </c>
      <c r="J464" s="17" t="str">
        <f>IF(OR(H464="",D464=""),"",ROUND(H464/IF($B$5="نعم",1+$B$6,1)-D464-N(E464),2))</f>
        <v/>
      </c>
      <c r="K464" s="18" t="str">
        <f>IF(OR(J464="",N(H464)&lt;=0),"",J464/(H464/IF($B$5="نعم",1+$B$6,1)))</f>
        <v/>
      </c>
      <c r="L464" s="18" t="str">
        <f>IF(OR(I464="",J464="",N(I464)&lt;=0),"",1-J464/I464)</f>
        <v/>
      </c>
      <c r="M464" s="14"/>
      <c r="N464" s="19" t="str">
        <f>IF(AND(A464="",C464=""),"",IF(A464="","رقم المنتج ناقص",IF(AND($B$9="سلة",ISERROR(VALUE(A464))),"رقم المنتج: أرقام إنجليزية بس",IF(COUNTIF($A$11:$A$1010,A464)&gt;1,"رقم المنتج مكرر",IF(C464="","السعر الحالي ناقص",IF(H464="","حط نسبة خصم أو سعر عرض",IF(H464&lt;=0,"سعر العرض لازم يكون أكبر من صفر",IF(H464&gt;=C464,"سعر العرض = السعر أو أعلى",IF(AND(J464&lt;&gt;"",N(J464)&lt;0,M464&lt;&gt;"نعم"),"تحت التكلفة",IF($B$4="","حط نهاية العرض فوق",IF(AND($B$2&lt;&gt;"",$B$4&lt;$B$2),"النهاية قبل البداية",IF($B$4&lt;TODAY(),"تاريخ النهاية راح",IF(D464="","تمام، بس بدون تكلفة (ما نقدر نحسب ربحك)",IF(N(J464)&lt;0,"تحت التكلفة، وانت قاصد",IF(K464&lt;$B$7,"تمام، بس هامشك أقل من حدّك","جاهز")))))))))))))))</f>
        <v/>
      </c>
      <c r="O464" s="19" t="b">
        <f>AND(N464&lt;&gt;"",ISNA(MATCH(N464,{"رقم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5">
      <c r="A465" s="13"/>
      <c r="B465" s="14"/>
      <c r="C465" s="15"/>
      <c r="D465" s="15"/>
      <c r="E465" s="15"/>
      <c r="F465" s="16"/>
      <c r="G465" s="15"/>
      <c r="H465" s="17" t="str">
        <f>IF(OR(C465="",AND(F465="",G465="")),"",IF(G465&lt;&gt;"",ROUND(G465,2),IF($B$8="ريال كامل",ROUNDDOWN(C465*(1-IF(F465&gt;1,F465/100,F465)),0),IF($B$8="ينتهي بـ ٩",ROUND((C465*(1-IF(F465&gt;1,F465/100,F465))+1)/10,0)*10-1,ROUND(C465*(1-IF(F465&gt;1,F465/100,F465)),2)))))</f>
        <v/>
      </c>
      <c r="I465" s="17" t="str">
        <f>IF(OR(C465="",D465=""),"",ROUND(C465/IF($B$5="نعم",1+$B$6,1)-D465-N(E465),2))</f>
        <v/>
      </c>
      <c r="J465" s="17" t="str">
        <f>IF(OR(H465="",D465=""),"",ROUND(H465/IF($B$5="نعم",1+$B$6,1)-D465-N(E465),2))</f>
        <v/>
      </c>
      <c r="K465" s="18" t="str">
        <f>IF(OR(J465="",N(H465)&lt;=0),"",J465/(H465/IF($B$5="نعم",1+$B$6,1)))</f>
        <v/>
      </c>
      <c r="L465" s="18" t="str">
        <f>IF(OR(I465="",J465="",N(I465)&lt;=0),"",1-J465/I465)</f>
        <v/>
      </c>
      <c r="M465" s="14"/>
      <c r="N465" s="19" t="str">
        <f>IF(AND(A465="",C465=""),"",IF(A465="","رقم المنتج ناقص",IF(AND($B$9="سلة",ISERROR(VALUE(A465))),"رقم المنتج: أرقام إنجليزية بس",IF(COUNTIF($A$11:$A$1010,A465)&gt;1,"رقم المنتج مكرر",IF(C465="","السعر الحالي ناقص",IF(H465="","حط نسبة خصم أو سعر عرض",IF(H465&lt;=0,"سعر العرض لازم يكون أكبر من صفر",IF(H465&gt;=C465,"سعر العرض = السعر أو أعلى",IF(AND(J465&lt;&gt;"",N(J465)&lt;0,M465&lt;&gt;"نعم"),"تحت التكلفة",IF($B$4="","حط نهاية العرض فوق",IF(AND($B$2&lt;&gt;"",$B$4&lt;$B$2),"النهاية قبل البداية",IF($B$4&lt;TODAY(),"تاريخ النهاية راح",IF(D465="","تمام، بس بدون تكلفة (ما نقدر نحسب ربحك)",IF(N(J465)&lt;0,"تحت التكلفة، وانت قاصد",IF(K465&lt;$B$7,"تمام، بس هامشك أقل من حدّك","جاهز")))))))))))))))</f>
        <v/>
      </c>
      <c r="O465" s="19" t="b">
        <f>AND(N465&lt;&gt;"",ISNA(MATCH(N465,{"رقم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6">
      <c r="A466" s="13"/>
      <c r="B466" s="14"/>
      <c r="C466" s="15"/>
      <c r="D466" s="15"/>
      <c r="E466" s="15"/>
      <c r="F466" s="16"/>
      <c r="G466" s="15"/>
      <c r="H466" s="17" t="str">
        <f>IF(OR(C466="",AND(F466="",G466="")),"",IF(G466&lt;&gt;"",ROUND(G466,2),IF($B$8="ريال كامل",ROUNDDOWN(C466*(1-IF(F466&gt;1,F466/100,F466)),0),IF($B$8="ينتهي بـ ٩",ROUND((C466*(1-IF(F466&gt;1,F466/100,F466))+1)/10,0)*10-1,ROUND(C466*(1-IF(F466&gt;1,F466/100,F466)),2)))))</f>
        <v/>
      </c>
      <c r="I466" s="17" t="str">
        <f>IF(OR(C466="",D466=""),"",ROUND(C466/IF($B$5="نعم",1+$B$6,1)-D466-N(E466),2))</f>
        <v/>
      </c>
      <c r="J466" s="17" t="str">
        <f>IF(OR(H466="",D466=""),"",ROUND(H466/IF($B$5="نعم",1+$B$6,1)-D466-N(E466),2))</f>
        <v/>
      </c>
      <c r="K466" s="18" t="str">
        <f>IF(OR(J466="",N(H466)&lt;=0),"",J466/(H466/IF($B$5="نعم",1+$B$6,1)))</f>
        <v/>
      </c>
      <c r="L466" s="18" t="str">
        <f>IF(OR(I466="",J466="",N(I466)&lt;=0),"",1-J466/I466)</f>
        <v/>
      </c>
      <c r="M466" s="14"/>
      <c r="N466" s="19" t="str">
        <f>IF(AND(A466="",C466=""),"",IF(A466="","رقم المنتج ناقص",IF(AND($B$9="سلة",ISERROR(VALUE(A466))),"رقم المنتج: أرقام إنجليزية بس",IF(COUNTIF($A$11:$A$1010,A466)&gt;1,"رقم المنتج مكرر",IF(C466="","السعر الحالي ناقص",IF(H466="","حط نسبة خصم أو سعر عرض",IF(H466&lt;=0,"سعر العرض لازم يكون أكبر من صفر",IF(H466&gt;=C466,"سعر العرض = السعر أو أعلى",IF(AND(J466&lt;&gt;"",N(J466)&lt;0,M466&lt;&gt;"نعم"),"تحت التكلفة",IF($B$4="","حط نهاية العرض فوق",IF(AND($B$2&lt;&gt;"",$B$4&lt;$B$2),"النهاية قبل البداية",IF($B$4&lt;TODAY(),"تاريخ النهاية راح",IF(D466="","تمام، بس بدون تكلفة (ما نقدر نحسب ربحك)",IF(N(J466)&lt;0,"تحت التكلفة، وانت قاصد",IF(K466&lt;$B$7,"تمام، بس هامشك أقل من حدّك","جاهز")))))))))))))))</f>
        <v/>
      </c>
      <c r="O466" s="19" t="b">
        <f>AND(N466&lt;&gt;"",ISNA(MATCH(N466,{"رقم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7">
      <c r="A467" s="13"/>
      <c r="B467" s="14"/>
      <c r="C467" s="15"/>
      <c r="D467" s="15"/>
      <c r="E467" s="15"/>
      <c r="F467" s="16"/>
      <c r="G467" s="15"/>
      <c r="H467" s="17" t="str">
        <f>IF(OR(C467="",AND(F467="",G467="")),"",IF(G467&lt;&gt;"",ROUND(G467,2),IF($B$8="ريال كامل",ROUNDDOWN(C467*(1-IF(F467&gt;1,F467/100,F467)),0),IF($B$8="ينتهي بـ ٩",ROUND((C467*(1-IF(F467&gt;1,F467/100,F467))+1)/10,0)*10-1,ROUND(C467*(1-IF(F467&gt;1,F467/100,F467)),2)))))</f>
        <v/>
      </c>
      <c r="I467" s="17" t="str">
        <f>IF(OR(C467="",D467=""),"",ROUND(C467/IF($B$5="نعم",1+$B$6,1)-D467-N(E467),2))</f>
        <v/>
      </c>
      <c r="J467" s="17" t="str">
        <f>IF(OR(H467="",D467=""),"",ROUND(H467/IF($B$5="نعم",1+$B$6,1)-D467-N(E467),2))</f>
        <v/>
      </c>
      <c r="K467" s="18" t="str">
        <f>IF(OR(J467="",N(H467)&lt;=0),"",J467/(H467/IF($B$5="نعم",1+$B$6,1)))</f>
        <v/>
      </c>
      <c r="L467" s="18" t="str">
        <f>IF(OR(I467="",J467="",N(I467)&lt;=0),"",1-J467/I467)</f>
        <v/>
      </c>
      <c r="M467" s="14"/>
      <c r="N467" s="19" t="str">
        <f>IF(AND(A467="",C467=""),"",IF(A467="","رقم المنتج ناقص",IF(AND($B$9="سلة",ISERROR(VALUE(A467))),"رقم المنتج: أرقام إنجليزية بس",IF(COUNTIF($A$11:$A$1010,A467)&gt;1,"رقم المنتج مكرر",IF(C467="","السعر الحالي ناقص",IF(H467="","حط نسبة خصم أو سعر عرض",IF(H467&lt;=0,"سعر العرض لازم يكون أكبر من صفر",IF(H467&gt;=C467,"سعر العرض = السعر أو أعلى",IF(AND(J467&lt;&gt;"",N(J467)&lt;0,M467&lt;&gt;"نعم"),"تحت التكلفة",IF($B$4="","حط نهاية العرض فوق",IF(AND($B$2&lt;&gt;"",$B$4&lt;$B$2),"النهاية قبل البداية",IF($B$4&lt;TODAY(),"تاريخ النهاية راح",IF(D467="","تمام، بس بدون تكلفة (ما نقدر نحسب ربحك)",IF(N(J467)&lt;0,"تحت التكلفة، وانت قاصد",IF(K467&lt;$B$7,"تمام، بس هامشك أقل من حدّك","جاهز")))))))))))))))</f>
        <v/>
      </c>
      <c r="O467" s="19" t="b">
        <f>AND(N467&lt;&gt;"",ISNA(MATCH(N467,{"رقم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8">
      <c r="A468" s="13"/>
      <c r="B468" s="14"/>
      <c r="C468" s="15"/>
      <c r="D468" s="15"/>
      <c r="E468" s="15"/>
      <c r="F468" s="16"/>
      <c r="G468" s="15"/>
      <c r="H468" s="17" t="str">
        <f>IF(OR(C468="",AND(F468="",G468="")),"",IF(G468&lt;&gt;"",ROUND(G468,2),IF($B$8="ريال كامل",ROUNDDOWN(C468*(1-IF(F468&gt;1,F468/100,F468)),0),IF($B$8="ينتهي بـ ٩",ROUND((C468*(1-IF(F468&gt;1,F468/100,F468))+1)/10,0)*10-1,ROUND(C468*(1-IF(F468&gt;1,F468/100,F468)),2)))))</f>
        <v/>
      </c>
      <c r="I468" s="17" t="str">
        <f>IF(OR(C468="",D468=""),"",ROUND(C468/IF($B$5="نعم",1+$B$6,1)-D468-N(E468),2))</f>
        <v/>
      </c>
      <c r="J468" s="17" t="str">
        <f>IF(OR(H468="",D468=""),"",ROUND(H468/IF($B$5="نعم",1+$B$6,1)-D468-N(E468),2))</f>
        <v/>
      </c>
      <c r="K468" s="18" t="str">
        <f>IF(OR(J468="",N(H468)&lt;=0),"",J468/(H468/IF($B$5="نعم",1+$B$6,1)))</f>
        <v/>
      </c>
      <c r="L468" s="18" t="str">
        <f>IF(OR(I468="",J468="",N(I468)&lt;=0),"",1-J468/I468)</f>
        <v/>
      </c>
      <c r="M468" s="14"/>
      <c r="N468" s="19" t="str">
        <f>IF(AND(A468="",C468=""),"",IF(A468="","رقم المنتج ناقص",IF(AND($B$9="سلة",ISERROR(VALUE(A468))),"رقم المنتج: أرقام إنجليزية بس",IF(COUNTIF($A$11:$A$1010,A468)&gt;1,"رقم المنتج مكرر",IF(C468="","السعر الحالي ناقص",IF(H468="","حط نسبة خصم أو سعر عرض",IF(H468&lt;=0,"سعر العرض لازم يكون أكبر من صفر",IF(H468&gt;=C468,"سعر العرض = السعر أو أعلى",IF(AND(J468&lt;&gt;"",N(J468)&lt;0,M468&lt;&gt;"نعم"),"تحت التكلفة",IF($B$4="","حط نهاية العرض فوق",IF(AND($B$2&lt;&gt;"",$B$4&lt;$B$2),"النهاية قبل البداية",IF($B$4&lt;TODAY(),"تاريخ النهاية راح",IF(D468="","تمام، بس بدون تكلفة (ما نقدر نحسب ربحك)",IF(N(J468)&lt;0,"تحت التكلفة، وانت قاصد",IF(K468&lt;$B$7,"تمام، بس هامشك أقل من حدّك","جاهز")))))))))))))))</f>
        <v/>
      </c>
      <c r="O468" s="19" t="b">
        <f>AND(N468&lt;&gt;"",ISNA(MATCH(N468,{"رقم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69">
      <c r="A469" s="13"/>
      <c r="B469" s="14"/>
      <c r="C469" s="15"/>
      <c r="D469" s="15"/>
      <c r="E469" s="15"/>
      <c r="F469" s="16"/>
      <c r="G469" s="15"/>
      <c r="H469" s="17" t="str">
        <f>IF(OR(C469="",AND(F469="",G469="")),"",IF(G469&lt;&gt;"",ROUND(G469,2),IF($B$8="ريال كامل",ROUNDDOWN(C469*(1-IF(F469&gt;1,F469/100,F469)),0),IF($B$8="ينتهي بـ ٩",ROUND((C469*(1-IF(F469&gt;1,F469/100,F469))+1)/10,0)*10-1,ROUND(C469*(1-IF(F469&gt;1,F469/100,F469)),2)))))</f>
        <v/>
      </c>
      <c r="I469" s="17" t="str">
        <f>IF(OR(C469="",D469=""),"",ROUND(C469/IF($B$5="نعم",1+$B$6,1)-D469-N(E469),2))</f>
        <v/>
      </c>
      <c r="J469" s="17" t="str">
        <f>IF(OR(H469="",D469=""),"",ROUND(H469/IF($B$5="نعم",1+$B$6,1)-D469-N(E469),2))</f>
        <v/>
      </c>
      <c r="K469" s="18" t="str">
        <f>IF(OR(J469="",N(H469)&lt;=0),"",J469/(H469/IF($B$5="نعم",1+$B$6,1)))</f>
        <v/>
      </c>
      <c r="L469" s="18" t="str">
        <f>IF(OR(I469="",J469="",N(I469)&lt;=0),"",1-J469/I469)</f>
        <v/>
      </c>
      <c r="M469" s="14"/>
      <c r="N469" s="19" t="str">
        <f>IF(AND(A469="",C469=""),"",IF(A469="","رقم المنتج ناقص",IF(AND($B$9="سلة",ISERROR(VALUE(A469))),"رقم المنتج: أرقام إنجليزية بس",IF(COUNTIF($A$11:$A$1010,A469)&gt;1,"رقم المنتج مكرر",IF(C469="","السعر الحالي ناقص",IF(H469="","حط نسبة خصم أو سعر عرض",IF(H469&lt;=0,"سعر العرض لازم يكون أكبر من صفر",IF(H469&gt;=C469,"سعر العرض = السعر أو أعلى",IF(AND(J469&lt;&gt;"",N(J469)&lt;0,M469&lt;&gt;"نعم"),"تحت التكلفة",IF($B$4="","حط نهاية العرض فوق",IF(AND($B$2&lt;&gt;"",$B$4&lt;$B$2),"النهاية قبل البداية",IF($B$4&lt;TODAY(),"تاريخ النهاية راح",IF(D469="","تمام، بس بدون تكلفة (ما نقدر نحسب ربحك)",IF(N(J469)&lt;0,"تحت التكلفة، وانت قاصد",IF(K469&lt;$B$7,"تمام، بس هامشك أقل من حدّك","جاهز")))))))))))))))</f>
        <v/>
      </c>
      <c r="O469" s="19" t="b">
        <f>AND(N469&lt;&gt;"",ISNA(MATCH(N469,{"رقم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0">
      <c r="A470" s="13"/>
      <c r="B470" s="14"/>
      <c r="C470" s="15"/>
      <c r="D470" s="15"/>
      <c r="E470" s="15"/>
      <c r="F470" s="16"/>
      <c r="G470" s="15"/>
      <c r="H470" s="17" t="str">
        <f>IF(OR(C470="",AND(F470="",G470="")),"",IF(G470&lt;&gt;"",ROUND(G470,2),IF($B$8="ريال كامل",ROUNDDOWN(C470*(1-IF(F470&gt;1,F470/100,F470)),0),IF($B$8="ينتهي بـ ٩",ROUND((C470*(1-IF(F470&gt;1,F470/100,F470))+1)/10,0)*10-1,ROUND(C470*(1-IF(F470&gt;1,F470/100,F470)),2)))))</f>
        <v/>
      </c>
      <c r="I470" s="17" t="str">
        <f>IF(OR(C470="",D470=""),"",ROUND(C470/IF($B$5="نعم",1+$B$6,1)-D470-N(E470),2))</f>
        <v/>
      </c>
      <c r="J470" s="17" t="str">
        <f>IF(OR(H470="",D470=""),"",ROUND(H470/IF($B$5="نعم",1+$B$6,1)-D470-N(E470),2))</f>
        <v/>
      </c>
      <c r="K470" s="18" t="str">
        <f>IF(OR(J470="",N(H470)&lt;=0),"",J470/(H470/IF($B$5="نعم",1+$B$6,1)))</f>
        <v/>
      </c>
      <c r="L470" s="18" t="str">
        <f>IF(OR(I470="",J470="",N(I470)&lt;=0),"",1-J470/I470)</f>
        <v/>
      </c>
      <c r="M470" s="14"/>
      <c r="N470" s="19" t="str">
        <f>IF(AND(A470="",C470=""),"",IF(A470="","رقم المنتج ناقص",IF(AND($B$9="سلة",ISERROR(VALUE(A470))),"رقم المنتج: أرقام إنجليزية بس",IF(COUNTIF($A$11:$A$1010,A470)&gt;1,"رقم المنتج مكرر",IF(C470="","السعر الحالي ناقص",IF(H470="","حط نسبة خصم أو سعر عرض",IF(H470&lt;=0,"سعر العرض لازم يكون أكبر من صفر",IF(H470&gt;=C470,"سعر العرض = السعر أو أعلى",IF(AND(J470&lt;&gt;"",N(J470)&lt;0,M470&lt;&gt;"نعم"),"تحت التكلفة",IF($B$4="","حط نهاية العرض فوق",IF(AND($B$2&lt;&gt;"",$B$4&lt;$B$2),"النهاية قبل البداية",IF($B$4&lt;TODAY(),"تاريخ النهاية راح",IF(D470="","تمام، بس بدون تكلفة (ما نقدر نحسب ربحك)",IF(N(J470)&lt;0,"تحت التكلفة، وانت قاصد",IF(K470&lt;$B$7,"تمام، بس هامشك أقل من حدّك","جاهز")))))))))))))))</f>
        <v/>
      </c>
      <c r="O470" s="19" t="b">
        <f>AND(N470&lt;&gt;"",ISNA(MATCH(N470,{"رقم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1">
      <c r="A471" s="13"/>
      <c r="B471" s="14"/>
      <c r="C471" s="15"/>
      <c r="D471" s="15"/>
      <c r="E471" s="15"/>
      <c r="F471" s="16"/>
      <c r="G471" s="15"/>
      <c r="H471" s="17" t="str">
        <f>IF(OR(C471="",AND(F471="",G471="")),"",IF(G471&lt;&gt;"",ROUND(G471,2),IF($B$8="ريال كامل",ROUNDDOWN(C471*(1-IF(F471&gt;1,F471/100,F471)),0),IF($B$8="ينتهي بـ ٩",ROUND((C471*(1-IF(F471&gt;1,F471/100,F471))+1)/10,0)*10-1,ROUND(C471*(1-IF(F471&gt;1,F471/100,F471)),2)))))</f>
        <v/>
      </c>
      <c r="I471" s="17" t="str">
        <f>IF(OR(C471="",D471=""),"",ROUND(C471/IF($B$5="نعم",1+$B$6,1)-D471-N(E471),2))</f>
        <v/>
      </c>
      <c r="J471" s="17" t="str">
        <f>IF(OR(H471="",D471=""),"",ROUND(H471/IF($B$5="نعم",1+$B$6,1)-D471-N(E471),2))</f>
        <v/>
      </c>
      <c r="K471" s="18" t="str">
        <f>IF(OR(J471="",N(H471)&lt;=0),"",J471/(H471/IF($B$5="نعم",1+$B$6,1)))</f>
        <v/>
      </c>
      <c r="L471" s="18" t="str">
        <f>IF(OR(I471="",J471="",N(I471)&lt;=0),"",1-J471/I471)</f>
        <v/>
      </c>
      <c r="M471" s="14"/>
      <c r="N471" s="19" t="str">
        <f>IF(AND(A471="",C471=""),"",IF(A471="","رقم المنتج ناقص",IF(AND($B$9="سلة",ISERROR(VALUE(A471))),"رقم المنتج: أرقام إنجليزية بس",IF(COUNTIF($A$11:$A$1010,A471)&gt;1,"رقم المنتج مكرر",IF(C471="","السعر الحالي ناقص",IF(H471="","حط نسبة خصم أو سعر عرض",IF(H471&lt;=0,"سعر العرض لازم يكون أكبر من صفر",IF(H471&gt;=C471,"سعر العرض = السعر أو أعلى",IF(AND(J471&lt;&gt;"",N(J471)&lt;0,M471&lt;&gt;"نعم"),"تحت التكلفة",IF($B$4="","حط نهاية العرض فوق",IF(AND($B$2&lt;&gt;"",$B$4&lt;$B$2),"النهاية قبل البداية",IF($B$4&lt;TODAY(),"تاريخ النهاية راح",IF(D471="","تمام، بس بدون تكلفة (ما نقدر نحسب ربحك)",IF(N(J471)&lt;0,"تحت التكلفة، وانت قاصد",IF(K471&lt;$B$7,"تمام، بس هامشك أقل من حدّك","جاهز")))))))))))))))</f>
        <v/>
      </c>
      <c r="O471" s="19" t="b">
        <f>AND(N471&lt;&gt;"",ISNA(MATCH(N471,{"رقم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2">
      <c r="A472" s="13"/>
      <c r="B472" s="14"/>
      <c r="C472" s="15"/>
      <c r="D472" s="15"/>
      <c r="E472" s="15"/>
      <c r="F472" s="16"/>
      <c r="G472" s="15"/>
      <c r="H472" s="17" t="str">
        <f>IF(OR(C472="",AND(F472="",G472="")),"",IF(G472&lt;&gt;"",ROUND(G472,2),IF($B$8="ريال كامل",ROUNDDOWN(C472*(1-IF(F472&gt;1,F472/100,F472)),0),IF($B$8="ينتهي بـ ٩",ROUND((C472*(1-IF(F472&gt;1,F472/100,F472))+1)/10,0)*10-1,ROUND(C472*(1-IF(F472&gt;1,F472/100,F472)),2)))))</f>
        <v/>
      </c>
      <c r="I472" s="17" t="str">
        <f>IF(OR(C472="",D472=""),"",ROUND(C472/IF($B$5="نعم",1+$B$6,1)-D472-N(E472),2))</f>
        <v/>
      </c>
      <c r="J472" s="17" t="str">
        <f>IF(OR(H472="",D472=""),"",ROUND(H472/IF($B$5="نعم",1+$B$6,1)-D472-N(E472),2))</f>
        <v/>
      </c>
      <c r="K472" s="18" t="str">
        <f>IF(OR(J472="",N(H472)&lt;=0),"",J472/(H472/IF($B$5="نعم",1+$B$6,1)))</f>
        <v/>
      </c>
      <c r="L472" s="18" t="str">
        <f>IF(OR(I472="",J472="",N(I472)&lt;=0),"",1-J472/I472)</f>
        <v/>
      </c>
      <c r="M472" s="14"/>
      <c r="N472" s="19" t="str">
        <f>IF(AND(A472="",C472=""),"",IF(A472="","رقم المنتج ناقص",IF(AND($B$9="سلة",ISERROR(VALUE(A472))),"رقم المنتج: أرقام إنجليزية بس",IF(COUNTIF($A$11:$A$1010,A472)&gt;1,"رقم المنتج مكرر",IF(C472="","السعر الحالي ناقص",IF(H472="","حط نسبة خصم أو سعر عرض",IF(H472&lt;=0,"سعر العرض لازم يكون أكبر من صفر",IF(H472&gt;=C472,"سعر العرض = السعر أو أعلى",IF(AND(J472&lt;&gt;"",N(J472)&lt;0,M472&lt;&gt;"نعم"),"تحت التكلفة",IF($B$4="","حط نهاية العرض فوق",IF(AND($B$2&lt;&gt;"",$B$4&lt;$B$2),"النهاية قبل البداية",IF($B$4&lt;TODAY(),"تاريخ النهاية راح",IF(D472="","تمام، بس بدون تكلفة (ما نقدر نحسب ربحك)",IF(N(J472)&lt;0,"تحت التكلفة، وانت قاصد",IF(K472&lt;$B$7,"تمام، بس هامشك أقل من حدّك","جاهز")))))))))))))))</f>
        <v/>
      </c>
      <c r="O472" s="19" t="b">
        <f>AND(N472&lt;&gt;"",ISNA(MATCH(N472,{"رقم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3">
      <c r="A473" s="13"/>
      <c r="B473" s="14"/>
      <c r="C473" s="15"/>
      <c r="D473" s="15"/>
      <c r="E473" s="15"/>
      <c r="F473" s="16"/>
      <c r="G473" s="15"/>
      <c r="H473" s="17" t="str">
        <f>IF(OR(C473="",AND(F473="",G473="")),"",IF(G473&lt;&gt;"",ROUND(G473,2),IF($B$8="ريال كامل",ROUNDDOWN(C473*(1-IF(F473&gt;1,F473/100,F473)),0),IF($B$8="ينتهي بـ ٩",ROUND((C473*(1-IF(F473&gt;1,F473/100,F473))+1)/10,0)*10-1,ROUND(C473*(1-IF(F473&gt;1,F473/100,F473)),2)))))</f>
        <v/>
      </c>
      <c r="I473" s="17" t="str">
        <f>IF(OR(C473="",D473=""),"",ROUND(C473/IF($B$5="نعم",1+$B$6,1)-D473-N(E473),2))</f>
        <v/>
      </c>
      <c r="J473" s="17" t="str">
        <f>IF(OR(H473="",D473=""),"",ROUND(H473/IF($B$5="نعم",1+$B$6,1)-D473-N(E473),2))</f>
        <v/>
      </c>
      <c r="K473" s="18" t="str">
        <f>IF(OR(J473="",N(H473)&lt;=0),"",J473/(H473/IF($B$5="نعم",1+$B$6,1)))</f>
        <v/>
      </c>
      <c r="L473" s="18" t="str">
        <f>IF(OR(I473="",J473="",N(I473)&lt;=0),"",1-J473/I473)</f>
        <v/>
      </c>
      <c r="M473" s="14"/>
      <c r="N473" s="19" t="str">
        <f>IF(AND(A473="",C473=""),"",IF(A473="","رقم المنتج ناقص",IF(AND($B$9="سلة",ISERROR(VALUE(A473))),"رقم المنتج: أرقام إنجليزية بس",IF(COUNTIF($A$11:$A$1010,A473)&gt;1,"رقم المنتج مكرر",IF(C473="","السعر الحالي ناقص",IF(H473="","حط نسبة خصم أو سعر عرض",IF(H473&lt;=0,"سعر العرض لازم يكون أكبر من صفر",IF(H473&gt;=C473,"سعر العرض = السعر أو أعلى",IF(AND(J473&lt;&gt;"",N(J473)&lt;0,M473&lt;&gt;"نعم"),"تحت التكلفة",IF($B$4="","حط نهاية العرض فوق",IF(AND($B$2&lt;&gt;"",$B$4&lt;$B$2),"النهاية قبل البداية",IF($B$4&lt;TODAY(),"تاريخ النهاية راح",IF(D473="","تمام، بس بدون تكلفة (ما نقدر نحسب ربحك)",IF(N(J473)&lt;0,"تحت التكلفة، وانت قاصد",IF(K473&lt;$B$7,"تمام، بس هامشك أقل من حدّك","جاهز")))))))))))))))</f>
        <v/>
      </c>
      <c r="O473" s="19" t="b">
        <f>AND(N473&lt;&gt;"",ISNA(MATCH(N473,{"رقم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4">
      <c r="A474" s="13"/>
      <c r="B474" s="14"/>
      <c r="C474" s="15"/>
      <c r="D474" s="15"/>
      <c r="E474" s="15"/>
      <c r="F474" s="16"/>
      <c r="G474" s="15"/>
      <c r="H474" s="17" t="str">
        <f>IF(OR(C474="",AND(F474="",G474="")),"",IF(G474&lt;&gt;"",ROUND(G474,2),IF($B$8="ريال كامل",ROUNDDOWN(C474*(1-IF(F474&gt;1,F474/100,F474)),0),IF($B$8="ينتهي بـ ٩",ROUND((C474*(1-IF(F474&gt;1,F474/100,F474))+1)/10,0)*10-1,ROUND(C474*(1-IF(F474&gt;1,F474/100,F474)),2)))))</f>
        <v/>
      </c>
      <c r="I474" s="17" t="str">
        <f>IF(OR(C474="",D474=""),"",ROUND(C474/IF($B$5="نعم",1+$B$6,1)-D474-N(E474),2))</f>
        <v/>
      </c>
      <c r="J474" s="17" t="str">
        <f>IF(OR(H474="",D474=""),"",ROUND(H474/IF($B$5="نعم",1+$B$6,1)-D474-N(E474),2))</f>
        <v/>
      </c>
      <c r="K474" s="18" t="str">
        <f>IF(OR(J474="",N(H474)&lt;=0),"",J474/(H474/IF($B$5="نعم",1+$B$6,1)))</f>
        <v/>
      </c>
      <c r="L474" s="18" t="str">
        <f>IF(OR(I474="",J474="",N(I474)&lt;=0),"",1-J474/I474)</f>
        <v/>
      </c>
      <c r="M474" s="14"/>
      <c r="N474" s="19" t="str">
        <f>IF(AND(A474="",C474=""),"",IF(A474="","رقم المنتج ناقص",IF(AND($B$9="سلة",ISERROR(VALUE(A474))),"رقم المنتج: أرقام إنجليزية بس",IF(COUNTIF($A$11:$A$1010,A474)&gt;1,"رقم المنتج مكرر",IF(C474="","السعر الحالي ناقص",IF(H474="","حط نسبة خصم أو سعر عرض",IF(H474&lt;=0,"سعر العرض لازم يكون أكبر من صفر",IF(H474&gt;=C474,"سعر العرض = السعر أو أعلى",IF(AND(J474&lt;&gt;"",N(J474)&lt;0,M474&lt;&gt;"نعم"),"تحت التكلفة",IF($B$4="","حط نهاية العرض فوق",IF(AND($B$2&lt;&gt;"",$B$4&lt;$B$2),"النهاية قبل البداية",IF($B$4&lt;TODAY(),"تاريخ النهاية راح",IF(D474="","تمام، بس بدون تكلفة (ما نقدر نحسب ربحك)",IF(N(J474)&lt;0,"تحت التكلفة، وانت قاصد",IF(K474&lt;$B$7,"تمام، بس هامشك أقل من حدّك","جاهز")))))))))))))))</f>
        <v/>
      </c>
      <c r="O474" s="19" t="b">
        <f>AND(N474&lt;&gt;"",ISNA(MATCH(N474,{"رقم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5">
      <c r="A475" s="13"/>
      <c r="B475" s="14"/>
      <c r="C475" s="15"/>
      <c r="D475" s="15"/>
      <c r="E475" s="15"/>
      <c r="F475" s="16"/>
      <c r="G475" s="15"/>
      <c r="H475" s="17" t="str">
        <f>IF(OR(C475="",AND(F475="",G475="")),"",IF(G475&lt;&gt;"",ROUND(G475,2),IF($B$8="ريال كامل",ROUNDDOWN(C475*(1-IF(F475&gt;1,F475/100,F475)),0),IF($B$8="ينتهي بـ ٩",ROUND((C475*(1-IF(F475&gt;1,F475/100,F475))+1)/10,0)*10-1,ROUND(C475*(1-IF(F475&gt;1,F475/100,F475)),2)))))</f>
        <v/>
      </c>
      <c r="I475" s="17" t="str">
        <f>IF(OR(C475="",D475=""),"",ROUND(C475/IF($B$5="نعم",1+$B$6,1)-D475-N(E475),2))</f>
        <v/>
      </c>
      <c r="J475" s="17" t="str">
        <f>IF(OR(H475="",D475=""),"",ROUND(H475/IF($B$5="نعم",1+$B$6,1)-D475-N(E475),2))</f>
        <v/>
      </c>
      <c r="K475" s="18" t="str">
        <f>IF(OR(J475="",N(H475)&lt;=0),"",J475/(H475/IF($B$5="نعم",1+$B$6,1)))</f>
        <v/>
      </c>
      <c r="L475" s="18" t="str">
        <f>IF(OR(I475="",J475="",N(I475)&lt;=0),"",1-J475/I475)</f>
        <v/>
      </c>
      <c r="M475" s="14"/>
      <c r="N475" s="19" t="str">
        <f>IF(AND(A475="",C475=""),"",IF(A475="","رقم المنتج ناقص",IF(AND($B$9="سلة",ISERROR(VALUE(A475))),"رقم المنتج: أرقام إنجليزية بس",IF(COUNTIF($A$11:$A$1010,A475)&gt;1,"رقم المنتج مكرر",IF(C475="","السعر الحالي ناقص",IF(H475="","حط نسبة خصم أو سعر عرض",IF(H475&lt;=0,"سعر العرض لازم يكون أكبر من صفر",IF(H475&gt;=C475,"سعر العرض = السعر أو أعلى",IF(AND(J475&lt;&gt;"",N(J475)&lt;0,M475&lt;&gt;"نعم"),"تحت التكلفة",IF($B$4="","حط نهاية العرض فوق",IF(AND($B$2&lt;&gt;"",$B$4&lt;$B$2),"النهاية قبل البداية",IF($B$4&lt;TODAY(),"تاريخ النهاية راح",IF(D475="","تمام، بس بدون تكلفة (ما نقدر نحسب ربحك)",IF(N(J475)&lt;0,"تحت التكلفة، وانت قاصد",IF(K475&lt;$B$7,"تمام، بس هامشك أقل من حدّك","جاهز")))))))))))))))</f>
        <v/>
      </c>
      <c r="O475" s="19" t="b">
        <f>AND(N475&lt;&gt;"",ISNA(MATCH(N475,{"رقم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6">
      <c r="A476" s="13"/>
      <c r="B476" s="14"/>
      <c r="C476" s="15"/>
      <c r="D476" s="15"/>
      <c r="E476" s="15"/>
      <c r="F476" s="16"/>
      <c r="G476" s="15"/>
      <c r="H476" s="17" t="str">
        <f>IF(OR(C476="",AND(F476="",G476="")),"",IF(G476&lt;&gt;"",ROUND(G476,2),IF($B$8="ريال كامل",ROUNDDOWN(C476*(1-IF(F476&gt;1,F476/100,F476)),0),IF($B$8="ينتهي بـ ٩",ROUND((C476*(1-IF(F476&gt;1,F476/100,F476))+1)/10,0)*10-1,ROUND(C476*(1-IF(F476&gt;1,F476/100,F476)),2)))))</f>
        <v/>
      </c>
      <c r="I476" s="17" t="str">
        <f>IF(OR(C476="",D476=""),"",ROUND(C476/IF($B$5="نعم",1+$B$6,1)-D476-N(E476),2))</f>
        <v/>
      </c>
      <c r="J476" s="17" t="str">
        <f>IF(OR(H476="",D476=""),"",ROUND(H476/IF($B$5="نعم",1+$B$6,1)-D476-N(E476),2))</f>
        <v/>
      </c>
      <c r="K476" s="18" t="str">
        <f>IF(OR(J476="",N(H476)&lt;=0),"",J476/(H476/IF($B$5="نعم",1+$B$6,1)))</f>
        <v/>
      </c>
      <c r="L476" s="18" t="str">
        <f>IF(OR(I476="",J476="",N(I476)&lt;=0),"",1-J476/I476)</f>
        <v/>
      </c>
      <c r="M476" s="14"/>
      <c r="N476" s="19" t="str">
        <f>IF(AND(A476="",C476=""),"",IF(A476="","رقم المنتج ناقص",IF(AND($B$9="سلة",ISERROR(VALUE(A476))),"رقم المنتج: أرقام إنجليزية بس",IF(COUNTIF($A$11:$A$1010,A476)&gt;1,"رقم المنتج مكرر",IF(C476="","السعر الحالي ناقص",IF(H476="","حط نسبة خصم أو سعر عرض",IF(H476&lt;=0,"سعر العرض لازم يكون أكبر من صفر",IF(H476&gt;=C476,"سعر العرض = السعر أو أعلى",IF(AND(J476&lt;&gt;"",N(J476)&lt;0,M476&lt;&gt;"نعم"),"تحت التكلفة",IF($B$4="","حط نهاية العرض فوق",IF(AND($B$2&lt;&gt;"",$B$4&lt;$B$2),"النهاية قبل البداية",IF($B$4&lt;TODAY(),"تاريخ النهاية راح",IF(D476="","تمام، بس بدون تكلفة (ما نقدر نحسب ربحك)",IF(N(J476)&lt;0,"تحت التكلفة، وانت قاصد",IF(K476&lt;$B$7,"تمام، بس هامشك أقل من حدّك","جاهز")))))))))))))))</f>
        <v/>
      </c>
      <c r="O476" s="19" t="b">
        <f>AND(N476&lt;&gt;"",ISNA(MATCH(N476,{"رقم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7">
      <c r="A477" s="13"/>
      <c r="B477" s="14"/>
      <c r="C477" s="15"/>
      <c r="D477" s="15"/>
      <c r="E477" s="15"/>
      <c r="F477" s="16"/>
      <c r="G477" s="15"/>
      <c r="H477" s="17" t="str">
        <f>IF(OR(C477="",AND(F477="",G477="")),"",IF(G477&lt;&gt;"",ROUND(G477,2),IF($B$8="ريال كامل",ROUNDDOWN(C477*(1-IF(F477&gt;1,F477/100,F477)),0),IF($B$8="ينتهي بـ ٩",ROUND((C477*(1-IF(F477&gt;1,F477/100,F477))+1)/10,0)*10-1,ROUND(C477*(1-IF(F477&gt;1,F477/100,F477)),2)))))</f>
        <v/>
      </c>
      <c r="I477" s="17" t="str">
        <f>IF(OR(C477="",D477=""),"",ROUND(C477/IF($B$5="نعم",1+$B$6,1)-D477-N(E477),2))</f>
        <v/>
      </c>
      <c r="J477" s="17" t="str">
        <f>IF(OR(H477="",D477=""),"",ROUND(H477/IF($B$5="نعم",1+$B$6,1)-D477-N(E477),2))</f>
        <v/>
      </c>
      <c r="K477" s="18" t="str">
        <f>IF(OR(J477="",N(H477)&lt;=0),"",J477/(H477/IF($B$5="نعم",1+$B$6,1)))</f>
        <v/>
      </c>
      <c r="L477" s="18" t="str">
        <f>IF(OR(I477="",J477="",N(I477)&lt;=0),"",1-J477/I477)</f>
        <v/>
      </c>
      <c r="M477" s="14"/>
      <c r="N477" s="19" t="str">
        <f>IF(AND(A477="",C477=""),"",IF(A477="","رقم المنتج ناقص",IF(AND($B$9="سلة",ISERROR(VALUE(A477))),"رقم المنتج: أرقام إنجليزية بس",IF(COUNTIF($A$11:$A$1010,A477)&gt;1,"رقم المنتج مكرر",IF(C477="","السعر الحالي ناقص",IF(H477="","حط نسبة خصم أو سعر عرض",IF(H477&lt;=0,"سعر العرض لازم يكون أكبر من صفر",IF(H477&gt;=C477,"سعر العرض = السعر أو أعلى",IF(AND(J477&lt;&gt;"",N(J477)&lt;0,M477&lt;&gt;"نعم"),"تحت التكلفة",IF($B$4="","حط نهاية العرض فوق",IF(AND($B$2&lt;&gt;"",$B$4&lt;$B$2),"النهاية قبل البداية",IF($B$4&lt;TODAY(),"تاريخ النهاية راح",IF(D477="","تمام، بس بدون تكلفة (ما نقدر نحسب ربحك)",IF(N(J477)&lt;0,"تحت التكلفة، وانت قاصد",IF(K477&lt;$B$7,"تمام، بس هامشك أقل من حدّك","جاهز")))))))))))))))</f>
        <v/>
      </c>
      <c r="O477" s="19" t="b">
        <f>AND(N477&lt;&gt;"",ISNA(MATCH(N477,{"رقم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8">
      <c r="A478" s="13"/>
      <c r="B478" s="14"/>
      <c r="C478" s="15"/>
      <c r="D478" s="15"/>
      <c r="E478" s="15"/>
      <c r="F478" s="16"/>
      <c r="G478" s="15"/>
      <c r="H478" s="17" t="str">
        <f>IF(OR(C478="",AND(F478="",G478="")),"",IF(G478&lt;&gt;"",ROUND(G478,2),IF($B$8="ريال كامل",ROUNDDOWN(C478*(1-IF(F478&gt;1,F478/100,F478)),0),IF($B$8="ينتهي بـ ٩",ROUND((C478*(1-IF(F478&gt;1,F478/100,F478))+1)/10,0)*10-1,ROUND(C478*(1-IF(F478&gt;1,F478/100,F478)),2)))))</f>
        <v/>
      </c>
      <c r="I478" s="17" t="str">
        <f>IF(OR(C478="",D478=""),"",ROUND(C478/IF($B$5="نعم",1+$B$6,1)-D478-N(E478),2))</f>
        <v/>
      </c>
      <c r="J478" s="17" t="str">
        <f>IF(OR(H478="",D478=""),"",ROUND(H478/IF($B$5="نعم",1+$B$6,1)-D478-N(E478),2))</f>
        <v/>
      </c>
      <c r="K478" s="18" t="str">
        <f>IF(OR(J478="",N(H478)&lt;=0),"",J478/(H478/IF($B$5="نعم",1+$B$6,1)))</f>
        <v/>
      </c>
      <c r="L478" s="18" t="str">
        <f>IF(OR(I478="",J478="",N(I478)&lt;=0),"",1-J478/I478)</f>
        <v/>
      </c>
      <c r="M478" s="14"/>
      <c r="N478" s="19" t="str">
        <f>IF(AND(A478="",C478=""),"",IF(A478="","رقم المنتج ناقص",IF(AND($B$9="سلة",ISERROR(VALUE(A478))),"رقم المنتج: أرقام إنجليزية بس",IF(COUNTIF($A$11:$A$1010,A478)&gt;1,"رقم المنتج مكرر",IF(C478="","السعر الحالي ناقص",IF(H478="","حط نسبة خصم أو سعر عرض",IF(H478&lt;=0,"سعر العرض لازم يكون أكبر من صفر",IF(H478&gt;=C478,"سعر العرض = السعر أو أعلى",IF(AND(J478&lt;&gt;"",N(J478)&lt;0,M478&lt;&gt;"نعم"),"تحت التكلفة",IF($B$4="","حط نهاية العرض فوق",IF(AND($B$2&lt;&gt;"",$B$4&lt;$B$2),"النهاية قبل البداية",IF($B$4&lt;TODAY(),"تاريخ النهاية راح",IF(D478="","تمام، بس بدون تكلفة (ما نقدر نحسب ربحك)",IF(N(J478)&lt;0,"تحت التكلفة، وانت قاصد",IF(K478&lt;$B$7,"تمام، بس هامشك أقل من حدّك","جاهز")))))))))))))))</f>
        <v/>
      </c>
      <c r="O478" s="19" t="b">
        <f>AND(N478&lt;&gt;"",ISNA(MATCH(N478,{"رقم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79">
      <c r="A479" s="13"/>
      <c r="B479" s="14"/>
      <c r="C479" s="15"/>
      <c r="D479" s="15"/>
      <c r="E479" s="15"/>
      <c r="F479" s="16"/>
      <c r="G479" s="15"/>
      <c r="H479" s="17" t="str">
        <f>IF(OR(C479="",AND(F479="",G479="")),"",IF(G479&lt;&gt;"",ROUND(G479,2),IF($B$8="ريال كامل",ROUNDDOWN(C479*(1-IF(F479&gt;1,F479/100,F479)),0),IF($B$8="ينتهي بـ ٩",ROUND((C479*(1-IF(F479&gt;1,F479/100,F479))+1)/10,0)*10-1,ROUND(C479*(1-IF(F479&gt;1,F479/100,F479)),2)))))</f>
        <v/>
      </c>
      <c r="I479" s="17" t="str">
        <f>IF(OR(C479="",D479=""),"",ROUND(C479/IF($B$5="نعم",1+$B$6,1)-D479-N(E479),2))</f>
        <v/>
      </c>
      <c r="J479" s="17" t="str">
        <f>IF(OR(H479="",D479=""),"",ROUND(H479/IF($B$5="نعم",1+$B$6,1)-D479-N(E479),2))</f>
        <v/>
      </c>
      <c r="K479" s="18" t="str">
        <f>IF(OR(J479="",N(H479)&lt;=0),"",J479/(H479/IF($B$5="نعم",1+$B$6,1)))</f>
        <v/>
      </c>
      <c r="L479" s="18" t="str">
        <f>IF(OR(I479="",J479="",N(I479)&lt;=0),"",1-J479/I479)</f>
        <v/>
      </c>
      <c r="M479" s="14"/>
      <c r="N479" s="19" t="str">
        <f>IF(AND(A479="",C479=""),"",IF(A479="","رقم المنتج ناقص",IF(AND($B$9="سلة",ISERROR(VALUE(A479))),"رقم المنتج: أرقام إنجليزية بس",IF(COUNTIF($A$11:$A$1010,A479)&gt;1,"رقم المنتج مكرر",IF(C479="","السعر الحالي ناقص",IF(H479="","حط نسبة خصم أو سعر عرض",IF(H479&lt;=0,"سعر العرض لازم يكون أكبر من صفر",IF(H479&gt;=C479,"سعر العرض = السعر أو أعلى",IF(AND(J479&lt;&gt;"",N(J479)&lt;0,M479&lt;&gt;"نعم"),"تحت التكلفة",IF($B$4="","حط نهاية العرض فوق",IF(AND($B$2&lt;&gt;"",$B$4&lt;$B$2),"النهاية قبل البداية",IF($B$4&lt;TODAY(),"تاريخ النهاية راح",IF(D479="","تمام، بس بدون تكلفة (ما نقدر نحسب ربحك)",IF(N(J479)&lt;0,"تحت التكلفة، وانت قاصد",IF(K479&lt;$B$7,"تمام، بس هامشك أقل من حدّك","جاهز")))))))))))))))</f>
        <v/>
      </c>
      <c r="O479" s="19" t="b">
        <f>AND(N479&lt;&gt;"",ISNA(MATCH(N479,{"رقم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0">
      <c r="A480" s="13"/>
      <c r="B480" s="14"/>
      <c r="C480" s="15"/>
      <c r="D480" s="15"/>
      <c r="E480" s="15"/>
      <c r="F480" s="16"/>
      <c r="G480" s="15"/>
      <c r="H480" s="17" t="str">
        <f>IF(OR(C480="",AND(F480="",G480="")),"",IF(G480&lt;&gt;"",ROUND(G480,2),IF($B$8="ريال كامل",ROUNDDOWN(C480*(1-IF(F480&gt;1,F480/100,F480)),0),IF($B$8="ينتهي بـ ٩",ROUND((C480*(1-IF(F480&gt;1,F480/100,F480))+1)/10,0)*10-1,ROUND(C480*(1-IF(F480&gt;1,F480/100,F480)),2)))))</f>
        <v/>
      </c>
      <c r="I480" s="17" t="str">
        <f>IF(OR(C480="",D480=""),"",ROUND(C480/IF($B$5="نعم",1+$B$6,1)-D480-N(E480),2))</f>
        <v/>
      </c>
      <c r="J480" s="17" t="str">
        <f>IF(OR(H480="",D480=""),"",ROUND(H480/IF($B$5="نعم",1+$B$6,1)-D480-N(E480),2))</f>
        <v/>
      </c>
      <c r="K480" s="18" t="str">
        <f>IF(OR(J480="",N(H480)&lt;=0),"",J480/(H480/IF($B$5="نعم",1+$B$6,1)))</f>
        <v/>
      </c>
      <c r="L480" s="18" t="str">
        <f>IF(OR(I480="",J480="",N(I480)&lt;=0),"",1-J480/I480)</f>
        <v/>
      </c>
      <c r="M480" s="14"/>
      <c r="N480" s="19" t="str">
        <f>IF(AND(A480="",C480=""),"",IF(A480="","رقم المنتج ناقص",IF(AND($B$9="سلة",ISERROR(VALUE(A480))),"رقم المنتج: أرقام إنجليزية بس",IF(COUNTIF($A$11:$A$1010,A480)&gt;1,"رقم المنتج مكرر",IF(C480="","السعر الحالي ناقص",IF(H480="","حط نسبة خصم أو سعر عرض",IF(H480&lt;=0,"سعر العرض لازم يكون أكبر من صفر",IF(H480&gt;=C480,"سعر العرض = السعر أو أعلى",IF(AND(J480&lt;&gt;"",N(J480)&lt;0,M480&lt;&gt;"نعم"),"تحت التكلفة",IF($B$4="","حط نهاية العرض فوق",IF(AND($B$2&lt;&gt;"",$B$4&lt;$B$2),"النهاية قبل البداية",IF($B$4&lt;TODAY(),"تاريخ النهاية راح",IF(D480="","تمام، بس بدون تكلفة (ما نقدر نحسب ربحك)",IF(N(J480)&lt;0,"تحت التكلفة، وانت قاصد",IF(K480&lt;$B$7,"تمام، بس هامشك أقل من حدّك","جاهز")))))))))))))))</f>
        <v/>
      </c>
      <c r="O480" s="19" t="b">
        <f>AND(N480&lt;&gt;"",ISNA(MATCH(N480,{"رقم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1">
      <c r="A481" s="13"/>
      <c r="B481" s="14"/>
      <c r="C481" s="15"/>
      <c r="D481" s="15"/>
      <c r="E481" s="15"/>
      <c r="F481" s="16"/>
      <c r="G481" s="15"/>
      <c r="H481" s="17" t="str">
        <f>IF(OR(C481="",AND(F481="",G481="")),"",IF(G481&lt;&gt;"",ROUND(G481,2),IF($B$8="ريال كامل",ROUNDDOWN(C481*(1-IF(F481&gt;1,F481/100,F481)),0),IF($B$8="ينتهي بـ ٩",ROUND((C481*(1-IF(F481&gt;1,F481/100,F481))+1)/10,0)*10-1,ROUND(C481*(1-IF(F481&gt;1,F481/100,F481)),2)))))</f>
        <v/>
      </c>
      <c r="I481" s="17" t="str">
        <f>IF(OR(C481="",D481=""),"",ROUND(C481/IF($B$5="نعم",1+$B$6,1)-D481-N(E481),2))</f>
        <v/>
      </c>
      <c r="J481" s="17" t="str">
        <f>IF(OR(H481="",D481=""),"",ROUND(H481/IF($B$5="نعم",1+$B$6,1)-D481-N(E481),2))</f>
        <v/>
      </c>
      <c r="K481" s="18" t="str">
        <f>IF(OR(J481="",N(H481)&lt;=0),"",J481/(H481/IF($B$5="نعم",1+$B$6,1)))</f>
        <v/>
      </c>
      <c r="L481" s="18" t="str">
        <f>IF(OR(I481="",J481="",N(I481)&lt;=0),"",1-J481/I481)</f>
        <v/>
      </c>
      <c r="M481" s="14"/>
      <c r="N481" s="19" t="str">
        <f>IF(AND(A481="",C481=""),"",IF(A481="","رقم المنتج ناقص",IF(AND($B$9="سلة",ISERROR(VALUE(A481))),"رقم المنتج: أرقام إنجليزية بس",IF(COUNTIF($A$11:$A$1010,A481)&gt;1,"رقم المنتج مكرر",IF(C481="","السعر الحالي ناقص",IF(H481="","حط نسبة خصم أو سعر عرض",IF(H481&lt;=0,"سعر العرض لازم يكون أكبر من صفر",IF(H481&gt;=C481,"سعر العرض = السعر أو أعلى",IF(AND(J481&lt;&gt;"",N(J481)&lt;0,M481&lt;&gt;"نعم"),"تحت التكلفة",IF($B$4="","حط نهاية العرض فوق",IF(AND($B$2&lt;&gt;"",$B$4&lt;$B$2),"النهاية قبل البداية",IF($B$4&lt;TODAY(),"تاريخ النهاية راح",IF(D481="","تمام، بس بدون تكلفة (ما نقدر نحسب ربحك)",IF(N(J481)&lt;0,"تحت التكلفة، وانت قاصد",IF(K481&lt;$B$7,"تمام، بس هامشك أقل من حدّك","جاهز")))))))))))))))</f>
        <v/>
      </c>
      <c r="O481" s="19" t="b">
        <f>AND(N481&lt;&gt;"",ISNA(MATCH(N481,{"رقم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2">
      <c r="A482" s="13"/>
      <c r="B482" s="14"/>
      <c r="C482" s="15"/>
      <c r="D482" s="15"/>
      <c r="E482" s="15"/>
      <c r="F482" s="16"/>
      <c r="G482" s="15"/>
      <c r="H482" s="17" t="str">
        <f>IF(OR(C482="",AND(F482="",G482="")),"",IF(G482&lt;&gt;"",ROUND(G482,2),IF($B$8="ريال كامل",ROUNDDOWN(C482*(1-IF(F482&gt;1,F482/100,F482)),0),IF($B$8="ينتهي بـ ٩",ROUND((C482*(1-IF(F482&gt;1,F482/100,F482))+1)/10,0)*10-1,ROUND(C482*(1-IF(F482&gt;1,F482/100,F482)),2)))))</f>
        <v/>
      </c>
      <c r="I482" s="17" t="str">
        <f>IF(OR(C482="",D482=""),"",ROUND(C482/IF($B$5="نعم",1+$B$6,1)-D482-N(E482),2))</f>
        <v/>
      </c>
      <c r="J482" s="17" t="str">
        <f>IF(OR(H482="",D482=""),"",ROUND(H482/IF($B$5="نعم",1+$B$6,1)-D482-N(E482),2))</f>
        <v/>
      </c>
      <c r="K482" s="18" t="str">
        <f>IF(OR(J482="",N(H482)&lt;=0),"",J482/(H482/IF($B$5="نعم",1+$B$6,1)))</f>
        <v/>
      </c>
      <c r="L482" s="18" t="str">
        <f>IF(OR(I482="",J482="",N(I482)&lt;=0),"",1-J482/I482)</f>
        <v/>
      </c>
      <c r="M482" s="14"/>
      <c r="N482" s="19" t="str">
        <f>IF(AND(A482="",C482=""),"",IF(A482="","رقم المنتج ناقص",IF(AND($B$9="سلة",ISERROR(VALUE(A482))),"رقم المنتج: أرقام إنجليزية بس",IF(COUNTIF($A$11:$A$1010,A482)&gt;1,"رقم المنتج مكرر",IF(C482="","السعر الحالي ناقص",IF(H482="","حط نسبة خصم أو سعر عرض",IF(H482&lt;=0,"سعر العرض لازم يكون أكبر من صفر",IF(H482&gt;=C482,"سعر العرض = السعر أو أعلى",IF(AND(J482&lt;&gt;"",N(J482)&lt;0,M482&lt;&gt;"نعم"),"تحت التكلفة",IF($B$4="","حط نهاية العرض فوق",IF(AND($B$2&lt;&gt;"",$B$4&lt;$B$2),"النهاية قبل البداية",IF($B$4&lt;TODAY(),"تاريخ النهاية راح",IF(D482="","تمام، بس بدون تكلفة (ما نقدر نحسب ربحك)",IF(N(J482)&lt;0,"تحت التكلفة، وانت قاصد",IF(K482&lt;$B$7,"تمام، بس هامشك أقل من حدّك","جاهز")))))))))))))))</f>
        <v/>
      </c>
      <c r="O482" s="19" t="b">
        <f>AND(N482&lt;&gt;"",ISNA(MATCH(N482,{"رقم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3">
      <c r="A483" s="13"/>
      <c r="B483" s="14"/>
      <c r="C483" s="15"/>
      <c r="D483" s="15"/>
      <c r="E483" s="15"/>
      <c r="F483" s="16"/>
      <c r="G483" s="15"/>
      <c r="H483" s="17" t="str">
        <f>IF(OR(C483="",AND(F483="",G483="")),"",IF(G483&lt;&gt;"",ROUND(G483,2),IF($B$8="ريال كامل",ROUNDDOWN(C483*(1-IF(F483&gt;1,F483/100,F483)),0),IF($B$8="ينتهي بـ ٩",ROUND((C483*(1-IF(F483&gt;1,F483/100,F483))+1)/10,0)*10-1,ROUND(C483*(1-IF(F483&gt;1,F483/100,F483)),2)))))</f>
        <v/>
      </c>
      <c r="I483" s="17" t="str">
        <f>IF(OR(C483="",D483=""),"",ROUND(C483/IF($B$5="نعم",1+$B$6,1)-D483-N(E483),2))</f>
        <v/>
      </c>
      <c r="J483" s="17" t="str">
        <f>IF(OR(H483="",D483=""),"",ROUND(H483/IF($B$5="نعم",1+$B$6,1)-D483-N(E483),2))</f>
        <v/>
      </c>
      <c r="K483" s="18" t="str">
        <f>IF(OR(J483="",N(H483)&lt;=0),"",J483/(H483/IF($B$5="نعم",1+$B$6,1)))</f>
        <v/>
      </c>
      <c r="L483" s="18" t="str">
        <f>IF(OR(I483="",J483="",N(I483)&lt;=0),"",1-J483/I483)</f>
        <v/>
      </c>
      <c r="M483" s="14"/>
      <c r="N483" s="19" t="str">
        <f>IF(AND(A483="",C483=""),"",IF(A483="","رقم المنتج ناقص",IF(AND($B$9="سلة",ISERROR(VALUE(A483))),"رقم المنتج: أرقام إنجليزية بس",IF(COUNTIF($A$11:$A$1010,A483)&gt;1,"رقم المنتج مكرر",IF(C483="","السعر الحالي ناقص",IF(H483="","حط نسبة خصم أو سعر عرض",IF(H483&lt;=0,"سعر العرض لازم يكون أكبر من صفر",IF(H483&gt;=C483,"سعر العرض = السعر أو أعلى",IF(AND(J483&lt;&gt;"",N(J483)&lt;0,M483&lt;&gt;"نعم"),"تحت التكلفة",IF($B$4="","حط نهاية العرض فوق",IF(AND($B$2&lt;&gt;"",$B$4&lt;$B$2),"النهاية قبل البداية",IF($B$4&lt;TODAY(),"تاريخ النهاية راح",IF(D483="","تمام، بس بدون تكلفة (ما نقدر نحسب ربحك)",IF(N(J483)&lt;0,"تحت التكلفة، وانت قاصد",IF(K483&lt;$B$7,"تمام، بس هامشك أقل من حدّك","جاهز")))))))))))))))</f>
        <v/>
      </c>
      <c r="O483" s="19" t="b">
        <f>AND(N483&lt;&gt;"",ISNA(MATCH(N483,{"رقم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4">
      <c r="A484" s="13"/>
      <c r="B484" s="14"/>
      <c r="C484" s="15"/>
      <c r="D484" s="15"/>
      <c r="E484" s="15"/>
      <c r="F484" s="16"/>
      <c r="G484" s="15"/>
      <c r="H484" s="17" t="str">
        <f>IF(OR(C484="",AND(F484="",G484="")),"",IF(G484&lt;&gt;"",ROUND(G484,2),IF($B$8="ريال كامل",ROUNDDOWN(C484*(1-IF(F484&gt;1,F484/100,F484)),0),IF($B$8="ينتهي بـ ٩",ROUND((C484*(1-IF(F484&gt;1,F484/100,F484))+1)/10,0)*10-1,ROUND(C484*(1-IF(F484&gt;1,F484/100,F484)),2)))))</f>
        <v/>
      </c>
      <c r="I484" s="17" t="str">
        <f>IF(OR(C484="",D484=""),"",ROUND(C484/IF($B$5="نعم",1+$B$6,1)-D484-N(E484),2))</f>
        <v/>
      </c>
      <c r="J484" s="17" t="str">
        <f>IF(OR(H484="",D484=""),"",ROUND(H484/IF($B$5="نعم",1+$B$6,1)-D484-N(E484),2))</f>
        <v/>
      </c>
      <c r="K484" s="18" t="str">
        <f>IF(OR(J484="",N(H484)&lt;=0),"",J484/(H484/IF($B$5="نعم",1+$B$6,1)))</f>
        <v/>
      </c>
      <c r="L484" s="18" t="str">
        <f>IF(OR(I484="",J484="",N(I484)&lt;=0),"",1-J484/I484)</f>
        <v/>
      </c>
      <c r="M484" s="14"/>
      <c r="N484" s="19" t="str">
        <f>IF(AND(A484="",C484=""),"",IF(A484="","رقم المنتج ناقص",IF(AND($B$9="سلة",ISERROR(VALUE(A484))),"رقم المنتج: أرقام إنجليزية بس",IF(COUNTIF($A$11:$A$1010,A484)&gt;1,"رقم المنتج مكرر",IF(C484="","السعر الحالي ناقص",IF(H484="","حط نسبة خصم أو سعر عرض",IF(H484&lt;=0,"سعر العرض لازم يكون أكبر من صفر",IF(H484&gt;=C484,"سعر العرض = السعر أو أعلى",IF(AND(J484&lt;&gt;"",N(J484)&lt;0,M484&lt;&gt;"نعم"),"تحت التكلفة",IF($B$4="","حط نهاية العرض فوق",IF(AND($B$2&lt;&gt;"",$B$4&lt;$B$2),"النهاية قبل البداية",IF($B$4&lt;TODAY(),"تاريخ النهاية راح",IF(D484="","تمام، بس بدون تكلفة (ما نقدر نحسب ربحك)",IF(N(J484)&lt;0,"تحت التكلفة، وانت قاصد",IF(K484&lt;$B$7,"تمام، بس هامشك أقل من حدّك","جاهز")))))))))))))))</f>
        <v/>
      </c>
      <c r="O484" s="19" t="b">
        <f>AND(N484&lt;&gt;"",ISNA(MATCH(N484,{"رقم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5">
      <c r="A485" s="13"/>
      <c r="B485" s="14"/>
      <c r="C485" s="15"/>
      <c r="D485" s="15"/>
      <c r="E485" s="15"/>
      <c r="F485" s="16"/>
      <c r="G485" s="15"/>
      <c r="H485" s="17" t="str">
        <f>IF(OR(C485="",AND(F485="",G485="")),"",IF(G485&lt;&gt;"",ROUND(G485,2),IF($B$8="ريال كامل",ROUNDDOWN(C485*(1-IF(F485&gt;1,F485/100,F485)),0),IF($B$8="ينتهي بـ ٩",ROUND((C485*(1-IF(F485&gt;1,F485/100,F485))+1)/10,0)*10-1,ROUND(C485*(1-IF(F485&gt;1,F485/100,F485)),2)))))</f>
        <v/>
      </c>
      <c r="I485" s="17" t="str">
        <f>IF(OR(C485="",D485=""),"",ROUND(C485/IF($B$5="نعم",1+$B$6,1)-D485-N(E485),2))</f>
        <v/>
      </c>
      <c r="J485" s="17" t="str">
        <f>IF(OR(H485="",D485=""),"",ROUND(H485/IF($B$5="نعم",1+$B$6,1)-D485-N(E485),2))</f>
        <v/>
      </c>
      <c r="K485" s="18" t="str">
        <f>IF(OR(J485="",N(H485)&lt;=0),"",J485/(H485/IF($B$5="نعم",1+$B$6,1)))</f>
        <v/>
      </c>
      <c r="L485" s="18" t="str">
        <f>IF(OR(I485="",J485="",N(I485)&lt;=0),"",1-J485/I485)</f>
        <v/>
      </c>
      <c r="M485" s="14"/>
      <c r="N485" s="19" t="str">
        <f>IF(AND(A485="",C485=""),"",IF(A485="","رقم المنتج ناقص",IF(AND($B$9="سلة",ISERROR(VALUE(A485))),"رقم المنتج: أرقام إنجليزية بس",IF(COUNTIF($A$11:$A$1010,A485)&gt;1,"رقم المنتج مكرر",IF(C485="","السعر الحالي ناقص",IF(H485="","حط نسبة خصم أو سعر عرض",IF(H485&lt;=0,"سعر العرض لازم يكون أكبر من صفر",IF(H485&gt;=C485,"سعر العرض = السعر أو أعلى",IF(AND(J485&lt;&gt;"",N(J485)&lt;0,M485&lt;&gt;"نعم"),"تحت التكلفة",IF($B$4="","حط نهاية العرض فوق",IF(AND($B$2&lt;&gt;"",$B$4&lt;$B$2),"النهاية قبل البداية",IF($B$4&lt;TODAY(),"تاريخ النهاية راح",IF(D485="","تمام، بس بدون تكلفة (ما نقدر نحسب ربحك)",IF(N(J485)&lt;0,"تحت التكلفة، وانت قاصد",IF(K485&lt;$B$7,"تمام، بس هامشك أقل من حدّك","جاهز")))))))))))))))</f>
        <v/>
      </c>
      <c r="O485" s="19" t="b">
        <f>AND(N485&lt;&gt;"",ISNA(MATCH(N485,{"رقم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6">
      <c r="A486" s="13"/>
      <c r="B486" s="14"/>
      <c r="C486" s="15"/>
      <c r="D486" s="15"/>
      <c r="E486" s="15"/>
      <c r="F486" s="16"/>
      <c r="G486" s="15"/>
      <c r="H486" s="17" t="str">
        <f>IF(OR(C486="",AND(F486="",G486="")),"",IF(G486&lt;&gt;"",ROUND(G486,2),IF($B$8="ريال كامل",ROUNDDOWN(C486*(1-IF(F486&gt;1,F486/100,F486)),0),IF($B$8="ينتهي بـ ٩",ROUND((C486*(1-IF(F486&gt;1,F486/100,F486))+1)/10,0)*10-1,ROUND(C486*(1-IF(F486&gt;1,F486/100,F486)),2)))))</f>
        <v/>
      </c>
      <c r="I486" s="17" t="str">
        <f>IF(OR(C486="",D486=""),"",ROUND(C486/IF($B$5="نعم",1+$B$6,1)-D486-N(E486),2))</f>
        <v/>
      </c>
      <c r="J486" s="17" t="str">
        <f>IF(OR(H486="",D486=""),"",ROUND(H486/IF($B$5="نعم",1+$B$6,1)-D486-N(E486),2))</f>
        <v/>
      </c>
      <c r="K486" s="18" t="str">
        <f>IF(OR(J486="",N(H486)&lt;=0),"",J486/(H486/IF($B$5="نعم",1+$B$6,1)))</f>
        <v/>
      </c>
      <c r="L486" s="18" t="str">
        <f>IF(OR(I486="",J486="",N(I486)&lt;=0),"",1-J486/I486)</f>
        <v/>
      </c>
      <c r="M486" s="14"/>
      <c r="N486" s="19" t="str">
        <f>IF(AND(A486="",C486=""),"",IF(A486="","رقم المنتج ناقص",IF(AND($B$9="سلة",ISERROR(VALUE(A486))),"رقم المنتج: أرقام إنجليزية بس",IF(COUNTIF($A$11:$A$1010,A486)&gt;1,"رقم المنتج مكرر",IF(C486="","السعر الحالي ناقص",IF(H486="","حط نسبة خصم أو سعر عرض",IF(H486&lt;=0,"سعر العرض لازم يكون أكبر من صفر",IF(H486&gt;=C486,"سعر العرض = السعر أو أعلى",IF(AND(J486&lt;&gt;"",N(J486)&lt;0,M486&lt;&gt;"نعم"),"تحت التكلفة",IF($B$4="","حط نهاية العرض فوق",IF(AND($B$2&lt;&gt;"",$B$4&lt;$B$2),"النهاية قبل البداية",IF($B$4&lt;TODAY(),"تاريخ النهاية راح",IF(D486="","تمام، بس بدون تكلفة (ما نقدر نحسب ربحك)",IF(N(J486)&lt;0,"تحت التكلفة، وانت قاصد",IF(K486&lt;$B$7,"تمام، بس هامشك أقل من حدّك","جاهز")))))))))))))))</f>
        <v/>
      </c>
      <c r="O486" s="19" t="b">
        <f>AND(N486&lt;&gt;"",ISNA(MATCH(N486,{"رقم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7">
      <c r="A487" s="13"/>
      <c r="B487" s="14"/>
      <c r="C487" s="15"/>
      <c r="D487" s="15"/>
      <c r="E487" s="15"/>
      <c r="F487" s="16"/>
      <c r="G487" s="15"/>
      <c r="H487" s="17" t="str">
        <f>IF(OR(C487="",AND(F487="",G487="")),"",IF(G487&lt;&gt;"",ROUND(G487,2),IF($B$8="ريال كامل",ROUNDDOWN(C487*(1-IF(F487&gt;1,F487/100,F487)),0),IF($B$8="ينتهي بـ ٩",ROUND((C487*(1-IF(F487&gt;1,F487/100,F487))+1)/10,0)*10-1,ROUND(C487*(1-IF(F487&gt;1,F487/100,F487)),2)))))</f>
        <v/>
      </c>
      <c r="I487" s="17" t="str">
        <f>IF(OR(C487="",D487=""),"",ROUND(C487/IF($B$5="نعم",1+$B$6,1)-D487-N(E487),2))</f>
        <v/>
      </c>
      <c r="J487" s="17" t="str">
        <f>IF(OR(H487="",D487=""),"",ROUND(H487/IF($B$5="نعم",1+$B$6,1)-D487-N(E487),2))</f>
        <v/>
      </c>
      <c r="K487" s="18" t="str">
        <f>IF(OR(J487="",N(H487)&lt;=0),"",J487/(H487/IF($B$5="نعم",1+$B$6,1)))</f>
        <v/>
      </c>
      <c r="L487" s="18" t="str">
        <f>IF(OR(I487="",J487="",N(I487)&lt;=0),"",1-J487/I487)</f>
        <v/>
      </c>
      <c r="M487" s="14"/>
      <c r="N487" s="19" t="str">
        <f>IF(AND(A487="",C487=""),"",IF(A487="","رقم المنتج ناقص",IF(AND($B$9="سلة",ISERROR(VALUE(A487))),"رقم المنتج: أرقام إنجليزية بس",IF(COUNTIF($A$11:$A$1010,A487)&gt;1,"رقم المنتج مكرر",IF(C487="","السعر الحالي ناقص",IF(H487="","حط نسبة خصم أو سعر عرض",IF(H487&lt;=0,"سعر العرض لازم يكون أكبر من صفر",IF(H487&gt;=C487,"سعر العرض = السعر أو أعلى",IF(AND(J487&lt;&gt;"",N(J487)&lt;0,M487&lt;&gt;"نعم"),"تحت التكلفة",IF($B$4="","حط نهاية العرض فوق",IF(AND($B$2&lt;&gt;"",$B$4&lt;$B$2),"النهاية قبل البداية",IF($B$4&lt;TODAY(),"تاريخ النهاية راح",IF(D487="","تمام، بس بدون تكلفة (ما نقدر نحسب ربحك)",IF(N(J487)&lt;0,"تحت التكلفة، وانت قاصد",IF(K487&lt;$B$7,"تمام، بس هامشك أقل من حدّك","جاهز")))))))))))))))</f>
        <v/>
      </c>
      <c r="O487" s="19" t="b">
        <f>AND(N487&lt;&gt;"",ISNA(MATCH(N487,{"رقم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8">
      <c r="A488" s="13"/>
      <c r="B488" s="14"/>
      <c r="C488" s="15"/>
      <c r="D488" s="15"/>
      <c r="E488" s="15"/>
      <c r="F488" s="16"/>
      <c r="G488" s="15"/>
      <c r="H488" s="17" t="str">
        <f>IF(OR(C488="",AND(F488="",G488="")),"",IF(G488&lt;&gt;"",ROUND(G488,2),IF($B$8="ريال كامل",ROUNDDOWN(C488*(1-IF(F488&gt;1,F488/100,F488)),0),IF($B$8="ينتهي بـ ٩",ROUND((C488*(1-IF(F488&gt;1,F488/100,F488))+1)/10,0)*10-1,ROUND(C488*(1-IF(F488&gt;1,F488/100,F488)),2)))))</f>
        <v/>
      </c>
      <c r="I488" s="17" t="str">
        <f>IF(OR(C488="",D488=""),"",ROUND(C488/IF($B$5="نعم",1+$B$6,1)-D488-N(E488),2))</f>
        <v/>
      </c>
      <c r="J488" s="17" t="str">
        <f>IF(OR(H488="",D488=""),"",ROUND(H488/IF($B$5="نعم",1+$B$6,1)-D488-N(E488),2))</f>
        <v/>
      </c>
      <c r="K488" s="18" t="str">
        <f>IF(OR(J488="",N(H488)&lt;=0),"",J488/(H488/IF($B$5="نعم",1+$B$6,1)))</f>
        <v/>
      </c>
      <c r="L488" s="18" t="str">
        <f>IF(OR(I488="",J488="",N(I488)&lt;=0),"",1-J488/I488)</f>
        <v/>
      </c>
      <c r="M488" s="14"/>
      <c r="N488" s="19" t="str">
        <f>IF(AND(A488="",C488=""),"",IF(A488="","رقم المنتج ناقص",IF(AND($B$9="سلة",ISERROR(VALUE(A488))),"رقم المنتج: أرقام إنجليزية بس",IF(COUNTIF($A$11:$A$1010,A488)&gt;1,"رقم المنتج مكرر",IF(C488="","السعر الحالي ناقص",IF(H488="","حط نسبة خصم أو سعر عرض",IF(H488&lt;=0,"سعر العرض لازم يكون أكبر من صفر",IF(H488&gt;=C488,"سعر العرض = السعر أو أعلى",IF(AND(J488&lt;&gt;"",N(J488)&lt;0,M488&lt;&gt;"نعم"),"تحت التكلفة",IF($B$4="","حط نهاية العرض فوق",IF(AND($B$2&lt;&gt;"",$B$4&lt;$B$2),"النهاية قبل البداية",IF($B$4&lt;TODAY(),"تاريخ النهاية راح",IF(D488="","تمام، بس بدون تكلفة (ما نقدر نحسب ربحك)",IF(N(J488)&lt;0,"تحت التكلفة، وانت قاصد",IF(K488&lt;$B$7,"تمام، بس هامشك أقل من حدّك","جاهز")))))))))))))))</f>
        <v/>
      </c>
      <c r="O488" s="19" t="b">
        <f>AND(N488&lt;&gt;"",ISNA(MATCH(N488,{"رقم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89">
      <c r="A489" s="13"/>
      <c r="B489" s="14"/>
      <c r="C489" s="15"/>
      <c r="D489" s="15"/>
      <c r="E489" s="15"/>
      <c r="F489" s="16"/>
      <c r="G489" s="15"/>
      <c r="H489" s="17" t="str">
        <f>IF(OR(C489="",AND(F489="",G489="")),"",IF(G489&lt;&gt;"",ROUND(G489,2),IF($B$8="ريال كامل",ROUNDDOWN(C489*(1-IF(F489&gt;1,F489/100,F489)),0),IF($B$8="ينتهي بـ ٩",ROUND((C489*(1-IF(F489&gt;1,F489/100,F489))+1)/10,0)*10-1,ROUND(C489*(1-IF(F489&gt;1,F489/100,F489)),2)))))</f>
        <v/>
      </c>
      <c r="I489" s="17" t="str">
        <f>IF(OR(C489="",D489=""),"",ROUND(C489/IF($B$5="نعم",1+$B$6,1)-D489-N(E489),2))</f>
        <v/>
      </c>
      <c r="J489" s="17" t="str">
        <f>IF(OR(H489="",D489=""),"",ROUND(H489/IF($B$5="نعم",1+$B$6,1)-D489-N(E489),2))</f>
        <v/>
      </c>
      <c r="K489" s="18" t="str">
        <f>IF(OR(J489="",N(H489)&lt;=0),"",J489/(H489/IF($B$5="نعم",1+$B$6,1)))</f>
        <v/>
      </c>
      <c r="L489" s="18" t="str">
        <f>IF(OR(I489="",J489="",N(I489)&lt;=0),"",1-J489/I489)</f>
        <v/>
      </c>
      <c r="M489" s="14"/>
      <c r="N489" s="19" t="str">
        <f>IF(AND(A489="",C489=""),"",IF(A489="","رقم المنتج ناقص",IF(AND($B$9="سلة",ISERROR(VALUE(A489))),"رقم المنتج: أرقام إنجليزية بس",IF(COUNTIF($A$11:$A$1010,A489)&gt;1,"رقم المنتج مكرر",IF(C489="","السعر الحالي ناقص",IF(H489="","حط نسبة خصم أو سعر عرض",IF(H489&lt;=0,"سعر العرض لازم يكون أكبر من صفر",IF(H489&gt;=C489,"سعر العرض = السعر أو أعلى",IF(AND(J489&lt;&gt;"",N(J489)&lt;0,M489&lt;&gt;"نعم"),"تحت التكلفة",IF($B$4="","حط نهاية العرض فوق",IF(AND($B$2&lt;&gt;"",$B$4&lt;$B$2),"النهاية قبل البداية",IF($B$4&lt;TODAY(),"تاريخ النهاية راح",IF(D489="","تمام، بس بدون تكلفة (ما نقدر نحسب ربحك)",IF(N(J489)&lt;0,"تحت التكلفة، وانت قاصد",IF(K489&lt;$B$7,"تمام، بس هامشك أقل من حدّك","جاهز")))))))))))))))</f>
        <v/>
      </c>
      <c r="O489" s="19" t="b">
        <f>AND(N489&lt;&gt;"",ISNA(MATCH(N489,{"رقم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0">
      <c r="A490" s="13"/>
      <c r="B490" s="14"/>
      <c r="C490" s="15"/>
      <c r="D490" s="15"/>
      <c r="E490" s="15"/>
      <c r="F490" s="16"/>
      <c r="G490" s="15"/>
      <c r="H490" s="17" t="str">
        <f>IF(OR(C490="",AND(F490="",G490="")),"",IF(G490&lt;&gt;"",ROUND(G490,2),IF($B$8="ريال كامل",ROUNDDOWN(C490*(1-IF(F490&gt;1,F490/100,F490)),0),IF($B$8="ينتهي بـ ٩",ROUND((C490*(1-IF(F490&gt;1,F490/100,F490))+1)/10,0)*10-1,ROUND(C490*(1-IF(F490&gt;1,F490/100,F490)),2)))))</f>
        <v/>
      </c>
      <c r="I490" s="17" t="str">
        <f>IF(OR(C490="",D490=""),"",ROUND(C490/IF($B$5="نعم",1+$B$6,1)-D490-N(E490),2))</f>
        <v/>
      </c>
      <c r="J490" s="17" t="str">
        <f>IF(OR(H490="",D490=""),"",ROUND(H490/IF($B$5="نعم",1+$B$6,1)-D490-N(E490),2))</f>
        <v/>
      </c>
      <c r="K490" s="18" t="str">
        <f>IF(OR(J490="",N(H490)&lt;=0),"",J490/(H490/IF($B$5="نعم",1+$B$6,1)))</f>
        <v/>
      </c>
      <c r="L490" s="18" t="str">
        <f>IF(OR(I490="",J490="",N(I490)&lt;=0),"",1-J490/I490)</f>
        <v/>
      </c>
      <c r="M490" s="14"/>
      <c r="N490" s="19" t="str">
        <f>IF(AND(A490="",C490=""),"",IF(A490="","رقم المنتج ناقص",IF(AND($B$9="سلة",ISERROR(VALUE(A490))),"رقم المنتج: أرقام إنجليزية بس",IF(COUNTIF($A$11:$A$1010,A490)&gt;1,"رقم المنتج مكرر",IF(C490="","السعر الحالي ناقص",IF(H490="","حط نسبة خصم أو سعر عرض",IF(H490&lt;=0,"سعر العرض لازم يكون أكبر من صفر",IF(H490&gt;=C490,"سعر العرض = السعر أو أعلى",IF(AND(J490&lt;&gt;"",N(J490)&lt;0,M490&lt;&gt;"نعم"),"تحت التكلفة",IF($B$4="","حط نهاية العرض فوق",IF(AND($B$2&lt;&gt;"",$B$4&lt;$B$2),"النهاية قبل البداية",IF($B$4&lt;TODAY(),"تاريخ النهاية راح",IF(D490="","تمام، بس بدون تكلفة (ما نقدر نحسب ربحك)",IF(N(J490)&lt;0,"تحت التكلفة، وانت قاصد",IF(K490&lt;$B$7,"تمام، بس هامشك أقل من حدّك","جاهز")))))))))))))))</f>
        <v/>
      </c>
      <c r="O490" s="19" t="b">
        <f>AND(N490&lt;&gt;"",ISNA(MATCH(N490,{"رقم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1">
      <c r="A491" s="13"/>
      <c r="B491" s="14"/>
      <c r="C491" s="15"/>
      <c r="D491" s="15"/>
      <c r="E491" s="15"/>
      <c r="F491" s="16"/>
      <c r="G491" s="15"/>
      <c r="H491" s="17" t="str">
        <f>IF(OR(C491="",AND(F491="",G491="")),"",IF(G491&lt;&gt;"",ROUND(G491,2),IF($B$8="ريال كامل",ROUNDDOWN(C491*(1-IF(F491&gt;1,F491/100,F491)),0),IF($B$8="ينتهي بـ ٩",ROUND((C491*(1-IF(F491&gt;1,F491/100,F491))+1)/10,0)*10-1,ROUND(C491*(1-IF(F491&gt;1,F491/100,F491)),2)))))</f>
        <v/>
      </c>
      <c r="I491" s="17" t="str">
        <f>IF(OR(C491="",D491=""),"",ROUND(C491/IF($B$5="نعم",1+$B$6,1)-D491-N(E491),2))</f>
        <v/>
      </c>
      <c r="J491" s="17" t="str">
        <f>IF(OR(H491="",D491=""),"",ROUND(H491/IF($B$5="نعم",1+$B$6,1)-D491-N(E491),2))</f>
        <v/>
      </c>
      <c r="K491" s="18" t="str">
        <f>IF(OR(J491="",N(H491)&lt;=0),"",J491/(H491/IF($B$5="نعم",1+$B$6,1)))</f>
        <v/>
      </c>
      <c r="L491" s="18" t="str">
        <f>IF(OR(I491="",J491="",N(I491)&lt;=0),"",1-J491/I491)</f>
        <v/>
      </c>
      <c r="M491" s="14"/>
      <c r="N491" s="19" t="str">
        <f>IF(AND(A491="",C491=""),"",IF(A491="","رقم المنتج ناقص",IF(AND($B$9="سلة",ISERROR(VALUE(A491))),"رقم المنتج: أرقام إنجليزية بس",IF(COUNTIF($A$11:$A$1010,A491)&gt;1,"رقم المنتج مكرر",IF(C491="","السعر الحالي ناقص",IF(H491="","حط نسبة خصم أو سعر عرض",IF(H491&lt;=0,"سعر العرض لازم يكون أكبر من صفر",IF(H491&gt;=C491,"سعر العرض = السعر أو أعلى",IF(AND(J491&lt;&gt;"",N(J491)&lt;0,M491&lt;&gt;"نعم"),"تحت التكلفة",IF($B$4="","حط نهاية العرض فوق",IF(AND($B$2&lt;&gt;"",$B$4&lt;$B$2),"النهاية قبل البداية",IF($B$4&lt;TODAY(),"تاريخ النهاية راح",IF(D491="","تمام، بس بدون تكلفة (ما نقدر نحسب ربحك)",IF(N(J491)&lt;0,"تحت التكلفة، وانت قاصد",IF(K491&lt;$B$7,"تمام، بس هامشك أقل من حدّك","جاهز")))))))))))))))</f>
        <v/>
      </c>
      <c r="O491" s="19" t="b">
        <f>AND(N491&lt;&gt;"",ISNA(MATCH(N491,{"رقم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2">
      <c r="A492" s="13"/>
      <c r="B492" s="14"/>
      <c r="C492" s="15"/>
      <c r="D492" s="15"/>
      <c r="E492" s="15"/>
      <c r="F492" s="16"/>
      <c r="G492" s="15"/>
      <c r="H492" s="17" t="str">
        <f>IF(OR(C492="",AND(F492="",G492="")),"",IF(G492&lt;&gt;"",ROUND(G492,2),IF($B$8="ريال كامل",ROUNDDOWN(C492*(1-IF(F492&gt;1,F492/100,F492)),0),IF($B$8="ينتهي بـ ٩",ROUND((C492*(1-IF(F492&gt;1,F492/100,F492))+1)/10,0)*10-1,ROUND(C492*(1-IF(F492&gt;1,F492/100,F492)),2)))))</f>
        <v/>
      </c>
      <c r="I492" s="17" t="str">
        <f>IF(OR(C492="",D492=""),"",ROUND(C492/IF($B$5="نعم",1+$B$6,1)-D492-N(E492),2))</f>
        <v/>
      </c>
      <c r="J492" s="17" t="str">
        <f>IF(OR(H492="",D492=""),"",ROUND(H492/IF($B$5="نعم",1+$B$6,1)-D492-N(E492),2))</f>
        <v/>
      </c>
      <c r="K492" s="18" t="str">
        <f>IF(OR(J492="",N(H492)&lt;=0),"",J492/(H492/IF($B$5="نعم",1+$B$6,1)))</f>
        <v/>
      </c>
      <c r="L492" s="18" t="str">
        <f>IF(OR(I492="",J492="",N(I492)&lt;=0),"",1-J492/I492)</f>
        <v/>
      </c>
      <c r="M492" s="14"/>
      <c r="N492" s="19" t="str">
        <f>IF(AND(A492="",C492=""),"",IF(A492="","رقم المنتج ناقص",IF(AND($B$9="سلة",ISERROR(VALUE(A492))),"رقم المنتج: أرقام إنجليزية بس",IF(COUNTIF($A$11:$A$1010,A492)&gt;1,"رقم المنتج مكرر",IF(C492="","السعر الحالي ناقص",IF(H492="","حط نسبة خصم أو سعر عرض",IF(H492&lt;=0,"سعر العرض لازم يكون أكبر من صفر",IF(H492&gt;=C492,"سعر العرض = السعر أو أعلى",IF(AND(J492&lt;&gt;"",N(J492)&lt;0,M492&lt;&gt;"نعم"),"تحت التكلفة",IF($B$4="","حط نهاية العرض فوق",IF(AND($B$2&lt;&gt;"",$B$4&lt;$B$2),"النهاية قبل البداية",IF($B$4&lt;TODAY(),"تاريخ النهاية راح",IF(D492="","تمام، بس بدون تكلفة (ما نقدر نحسب ربحك)",IF(N(J492)&lt;0,"تحت التكلفة، وانت قاصد",IF(K492&lt;$B$7,"تمام، بس هامشك أقل من حدّك","جاهز")))))))))))))))</f>
        <v/>
      </c>
      <c r="O492" s="19" t="b">
        <f>AND(N492&lt;&gt;"",ISNA(MATCH(N492,{"رقم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3">
      <c r="A493" s="13"/>
      <c r="B493" s="14"/>
      <c r="C493" s="15"/>
      <c r="D493" s="15"/>
      <c r="E493" s="15"/>
      <c r="F493" s="16"/>
      <c r="G493" s="15"/>
      <c r="H493" s="17" t="str">
        <f>IF(OR(C493="",AND(F493="",G493="")),"",IF(G493&lt;&gt;"",ROUND(G493,2),IF($B$8="ريال كامل",ROUNDDOWN(C493*(1-IF(F493&gt;1,F493/100,F493)),0),IF($B$8="ينتهي بـ ٩",ROUND((C493*(1-IF(F493&gt;1,F493/100,F493))+1)/10,0)*10-1,ROUND(C493*(1-IF(F493&gt;1,F493/100,F493)),2)))))</f>
        <v/>
      </c>
      <c r="I493" s="17" t="str">
        <f>IF(OR(C493="",D493=""),"",ROUND(C493/IF($B$5="نعم",1+$B$6,1)-D493-N(E493),2))</f>
        <v/>
      </c>
      <c r="J493" s="17" t="str">
        <f>IF(OR(H493="",D493=""),"",ROUND(H493/IF($B$5="نعم",1+$B$6,1)-D493-N(E493),2))</f>
        <v/>
      </c>
      <c r="K493" s="18" t="str">
        <f>IF(OR(J493="",N(H493)&lt;=0),"",J493/(H493/IF($B$5="نعم",1+$B$6,1)))</f>
        <v/>
      </c>
      <c r="L493" s="18" t="str">
        <f>IF(OR(I493="",J493="",N(I493)&lt;=0),"",1-J493/I493)</f>
        <v/>
      </c>
      <c r="M493" s="14"/>
      <c r="N493" s="19" t="str">
        <f>IF(AND(A493="",C493=""),"",IF(A493="","رقم المنتج ناقص",IF(AND($B$9="سلة",ISERROR(VALUE(A493))),"رقم المنتج: أرقام إنجليزية بس",IF(COUNTIF($A$11:$A$1010,A493)&gt;1,"رقم المنتج مكرر",IF(C493="","السعر الحالي ناقص",IF(H493="","حط نسبة خصم أو سعر عرض",IF(H493&lt;=0,"سعر العرض لازم يكون أكبر من صفر",IF(H493&gt;=C493,"سعر العرض = السعر أو أعلى",IF(AND(J493&lt;&gt;"",N(J493)&lt;0,M493&lt;&gt;"نعم"),"تحت التكلفة",IF($B$4="","حط نهاية العرض فوق",IF(AND($B$2&lt;&gt;"",$B$4&lt;$B$2),"النهاية قبل البداية",IF($B$4&lt;TODAY(),"تاريخ النهاية راح",IF(D493="","تمام، بس بدون تكلفة (ما نقدر نحسب ربحك)",IF(N(J493)&lt;0,"تحت التكلفة، وانت قاصد",IF(K493&lt;$B$7,"تمام، بس هامشك أقل من حدّك","جاهز")))))))))))))))</f>
        <v/>
      </c>
      <c r="O493" s="19" t="b">
        <f>AND(N493&lt;&gt;"",ISNA(MATCH(N493,{"رقم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4">
      <c r="A494" s="13"/>
      <c r="B494" s="14"/>
      <c r="C494" s="15"/>
      <c r="D494" s="15"/>
      <c r="E494" s="15"/>
      <c r="F494" s="16"/>
      <c r="G494" s="15"/>
      <c r="H494" s="17" t="str">
        <f>IF(OR(C494="",AND(F494="",G494="")),"",IF(G494&lt;&gt;"",ROUND(G494,2),IF($B$8="ريال كامل",ROUNDDOWN(C494*(1-IF(F494&gt;1,F494/100,F494)),0),IF($B$8="ينتهي بـ ٩",ROUND((C494*(1-IF(F494&gt;1,F494/100,F494))+1)/10,0)*10-1,ROUND(C494*(1-IF(F494&gt;1,F494/100,F494)),2)))))</f>
        <v/>
      </c>
      <c r="I494" s="17" t="str">
        <f>IF(OR(C494="",D494=""),"",ROUND(C494/IF($B$5="نعم",1+$B$6,1)-D494-N(E494),2))</f>
        <v/>
      </c>
      <c r="J494" s="17" t="str">
        <f>IF(OR(H494="",D494=""),"",ROUND(H494/IF($B$5="نعم",1+$B$6,1)-D494-N(E494),2))</f>
        <v/>
      </c>
      <c r="K494" s="18" t="str">
        <f>IF(OR(J494="",N(H494)&lt;=0),"",J494/(H494/IF($B$5="نعم",1+$B$6,1)))</f>
        <v/>
      </c>
      <c r="L494" s="18" t="str">
        <f>IF(OR(I494="",J494="",N(I494)&lt;=0),"",1-J494/I494)</f>
        <v/>
      </c>
      <c r="M494" s="14"/>
      <c r="N494" s="19" t="str">
        <f>IF(AND(A494="",C494=""),"",IF(A494="","رقم المنتج ناقص",IF(AND($B$9="سلة",ISERROR(VALUE(A494))),"رقم المنتج: أرقام إنجليزية بس",IF(COUNTIF($A$11:$A$1010,A494)&gt;1,"رقم المنتج مكرر",IF(C494="","السعر الحالي ناقص",IF(H494="","حط نسبة خصم أو سعر عرض",IF(H494&lt;=0,"سعر العرض لازم يكون أكبر من صفر",IF(H494&gt;=C494,"سعر العرض = السعر أو أعلى",IF(AND(J494&lt;&gt;"",N(J494)&lt;0,M494&lt;&gt;"نعم"),"تحت التكلفة",IF($B$4="","حط نهاية العرض فوق",IF(AND($B$2&lt;&gt;"",$B$4&lt;$B$2),"النهاية قبل البداية",IF($B$4&lt;TODAY(),"تاريخ النهاية راح",IF(D494="","تمام، بس بدون تكلفة (ما نقدر نحسب ربحك)",IF(N(J494)&lt;0,"تحت التكلفة، وانت قاصد",IF(K494&lt;$B$7,"تمام، بس هامشك أقل من حدّك","جاهز")))))))))))))))</f>
        <v/>
      </c>
      <c r="O494" s="19" t="b">
        <f>AND(N494&lt;&gt;"",ISNA(MATCH(N494,{"رقم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5">
      <c r="A495" s="13"/>
      <c r="B495" s="14"/>
      <c r="C495" s="15"/>
      <c r="D495" s="15"/>
      <c r="E495" s="15"/>
      <c r="F495" s="16"/>
      <c r="G495" s="15"/>
      <c r="H495" s="17" t="str">
        <f>IF(OR(C495="",AND(F495="",G495="")),"",IF(G495&lt;&gt;"",ROUND(G495,2),IF($B$8="ريال كامل",ROUNDDOWN(C495*(1-IF(F495&gt;1,F495/100,F495)),0),IF($B$8="ينتهي بـ ٩",ROUND((C495*(1-IF(F495&gt;1,F495/100,F495))+1)/10,0)*10-1,ROUND(C495*(1-IF(F495&gt;1,F495/100,F495)),2)))))</f>
        <v/>
      </c>
      <c r="I495" s="17" t="str">
        <f>IF(OR(C495="",D495=""),"",ROUND(C495/IF($B$5="نعم",1+$B$6,1)-D495-N(E495),2))</f>
        <v/>
      </c>
      <c r="J495" s="17" t="str">
        <f>IF(OR(H495="",D495=""),"",ROUND(H495/IF($B$5="نعم",1+$B$6,1)-D495-N(E495),2))</f>
        <v/>
      </c>
      <c r="K495" s="18" t="str">
        <f>IF(OR(J495="",N(H495)&lt;=0),"",J495/(H495/IF($B$5="نعم",1+$B$6,1)))</f>
        <v/>
      </c>
      <c r="L495" s="18" t="str">
        <f>IF(OR(I495="",J495="",N(I495)&lt;=0),"",1-J495/I495)</f>
        <v/>
      </c>
      <c r="M495" s="14"/>
      <c r="N495" s="19" t="str">
        <f>IF(AND(A495="",C495=""),"",IF(A495="","رقم المنتج ناقص",IF(AND($B$9="سلة",ISERROR(VALUE(A495))),"رقم المنتج: أرقام إنجليزية بس",IF(COUNTIF($A$11:$A$1010,A495)&gt;1,"رقم المنتج مكرر",IF(C495="","السعر الحالي ناقص",IF(H495="","حط نسبة خصم أو سعر عرض",IF(H495&lt;=0,"سعر العرض لازم يكون أكبر من صفر",IF(H495&gt;=C495,"سعر العرض = السعر أو أعلى",IF(AND(J495&lt;&gt;"",N(J495)&lt;0,M495&lt;&gt;"نعم"),"تحت التكلفة",IF($B$4="","حط نهاية العرض فوق",IF(AND($B$2&lt;&gt;"",$B$4&lt;$B$2),"النهاية قبل البداية",IF($B$4&lt;TODAY(),"تاريخ النهاية راح",IF(D495="","تمام، بس بدون تكلفة (ما نقدر نحسب ربحك)",IF(N(J495)&lt;0,"تحت التكلفة، وانت قاصد",IF(K495&lt;$B$7,"تمام، بس هامشك أقل من حدّك","جاهز")))))))))))))))</f>
        <v/>
      </c>
      <c r="O495" s="19" t="b">
        <f>AND(N495&lt;&gt;"",ISNA(MATCH(N495,{"رقم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6">
      <c r="A496" s="13"/>
      <c r="B496" s="14"/>
      <c r="C496" s="15"/>
      <c r="D496" s="15"/>
      <c r="E496" s="15"/>
      <c r="F496" s="16"/>
      <c r="G496" s="15"/>
      <c r="H496" s="17" t="str">
        <f>IF(OR(C496="",AND(F496="",G496="")),"",IF(G496&lt;&gt;"",ROUND(G496,2),IF($B$8="ريال كامل",ROUNDDOWN(C496*(1-IF(F496&gt;1,F496/100,F496)),0),IF($B$8="ينتهي بـ ٩",ROUND((C496*(1-IF(F496&gt;1,F496/100,F496))+1)/10,0)*10-1,ROUND(C496*(1-IF(F496&gt;1,F496/100,F496)),2)))))</f>
        <v/>
      </c>
      <c r="I496" s="17" t="str">
        <f>IF(OR(C496="",D496=""),"",ROUND(C496/IF($B$5="نعم",1+$B$6,1)-D496-N(E496),2))</f>
        <v/>
      </c>
      <c r="J496" s="17" t="str">
        <f>IF(OR(H496="",D496=""),"",ROUND(H496/IF($B$5="نعم",1+$B$6,1)-D496-N(E496),2))</f>
        <v/>
      </c>
      <c r="K496" s="18" t="str">
        <f>IF(OR(J496="",N(H496)&lt;=0),"",J496/(H496/IF($B$5="نعم",1+$B$6,1)))</f>
        <v/>
      </c>
      <c r="L496" s="18" t="str">
        <f>IF(OR(I496="",J496="",N(I496)&lt;=0),"",1-J496/I496)</f>
        <v/>
      </c>
      <c r="M496" s="14"/>
      <c r="N496" s="19" t="str">
        <f>IF(AND(A496="",C496=""),"",IF(A496="","رقم المنتج ناقص",IF(AND($B$9="سلة",ISERROR(VALUE(A496))),"رقم المنتج: أرقام إنجليزية بس",IF(COUNTIF($A$11:$A$1010,A496)&gt;1,"رقم المنتج مكرر",IF(C496="","السعر الحالي ناقص",IF(H496="","حط نسبة خصم أو سعر عرض",IF(H496&lt;=0,"سعر العرض لازم يكون أكبر من صفر",IF(H496&gt;=C496,"سعر العرض = السعر أو أعلى",IF(AND(J496&lt;&gt;"",N(J496)&lt;0,M496&lt;&gt;"نعم"),"تحت التكلفة",IF($B$4="","حط نهاية العرض فوق",IF(AND($B$2&lt;&gt;"",$B$4&lt;$B$2),"النهاية قبل البداية",IF($B$4&lt;TODAY(),"تاريخ النهاية راح",IF(D496="","تمام، بس بدون تكلفة (ما نقدر نحسب ربحك)",IF(N(J496)&lt;0,"تحت التكلفة، وانت قاصد",IF(K496&lt;$B$7,"تمام، بس هامشك أقل من حدّك","جاهز")))))))))))))))</f>
        <v/>
      </c>
      <c r="O496" s="19" t="b">
        <f>AND(N496&lt;&gt;"",ISNA(MATCH(N496,{"رقم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7">
      <c r="A497" s="13"/>
      <c r="B497" s="14"/>
      <c r="C497" s="15"/>
      <c r="D497" s="15"/>
      <c r="E497" s="15"/>
      <c r="F497" s="16"/>
      <c r="G497" s="15"/>
      <c r="H497" s="17" t="str">
        <f>IF(OR(C497="",AND(F497="",G497="")),"",IF(G497&lt;&gt;"",ROUND(G497,2),IF($B$8="ريال كامل",ROUNDDOWN(C497*(1-IF(F497&gt;1,F497/100,F497)),0),IF($B$8="ينتهي بـ ٩",ROUND((C497*(1-IF(F497&gt;1,F497/100,F497))+1)/10,0)*10-1,ROUND(C497*(1-IF(F497&gt;1,F497/100,F497)),2)))))</f>
        <v/>
      </c>
      <c r="I497" s="17" t="str">
        <f>IF(OR(C497="",D497=""),"",ROUND(C497/IF($B$5="نعم",1+$B$6,1)-D497-N(E497),2))</f>
        <v/>
      </c>
      <c r="J497" s="17" t="str">
        <f>IF(OR(H497="",D497=""),"",ROUND(H497/IF($B$5="نعم",1+$B$6,1)-D497-N(E497),2))</f>
        <v/>
      </c>
      <c r="K497" s="18" t="str">
        <f>IF(OR(J497="",N(H497)&lt;=0),"",J497/(H497/IF($B$5="نعم",1+$B$6,1)))</f>
        <v/>
      </c>
      <c r="L497" s="18" t="str">
        <f>IF(OR(I497="",J497="",N(I497)&lt;=0),"",1-J497/I497)</f>
        <v/>
      </c>
      <c r="M497" s="14"/>
      <c r="N497" s="19" t="str">
        <f>IF(AND(A497="",C497=""),"",IF(A497="","رقم المنتج ناقص",IF(AND($B$9="سلة",ISERROR(VALUE(A497))),"رقم المنتج: أرقام إنجليزية بس",IF(COUNTIF($A$11:$A$1010,A497)&gt;1,"رقم المنتج مكرر",IF(C497="","السعر الحالي ناقص",IF(H497="","حط نسبة خصم أو سعر عرض",IF(H497&lt;=0,"سعر العرض لازم يكون أكبر من صفر",IF(H497&gt;=C497,"سعر العرض = السعر أو أعلى",IF(AND(J497&lt;&gt;"",N(J497)&lt;0,M497&lt;&gt;"نعم"),"تحت التكلفة",IF($B$4="","حط نهاية العرض فوق",IF(AND($B$2&lt;&gt;"",$B$4&lt;$B$2),"النهاية قبل البداية",IF($B$4&lt;TODAY(),"تاريخ النهاية راح",IF(D497="","تمام، بس بدون تكلفة (ما نقدر نحسب ربحك)",IF(N(J497)&lt;0,"تحت التكلفة، وانت قاصد",IF(K497&lt;$B$7,"تمام، بس هامشك أقل من حدّك","جاهز")))))))))))))))</f>
        <v/>
      </c>
      <c r="O497" s="19" t="b">
        <f>AND(N497&lt;&gt;"",ISNA(MATCH(N497,{"رقم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8">
      <c r="A498" s="13"/>
      <c r="B498" s="14"/>
      <c r="C498" s="15"/>
      <c r="D498" s="15"/>
      <c r="E498" s="15"/>
      <c r="F498" s="16"/>
      <c r="G498" s="15"/>
      <c r="H498" s="17" t="str">
        <f>IF(OR(C498="",AND(F498="",G498="")),"",IF(G498&lt;&gt;"",ROUND(G498,2),IF($B$8="ريال كامل",ROUNDDOWN(C498*(1-IF(F498&gt;1,F498/100,F498)),0),IF($B$8="ينتهي بـ ٩",ROUND((C498*(1-IF(F498&gt;1,F498/100,F498))+1)/10,0)*10-1,ROUND(C498*(1-IF(F498&gt;1,F498/100,F498)),2)))))</f>
        <v/>
      </c>
      <c r="I498" s="17" t="str">
        <f>IF(OR(C498="",D498=""),"",ROUND(C498/IF($B$5="نعم",1+$B$6,1)-D498-N(E498),2))</f>
        <v/>
      </c>
      <c r="J498" s="17" t="str">
        <f>IF(OR(H498="",D498=""),"",ROUND(H498/IF($B$5="نعم",1+$B$6,1)-D498-N(E498),2))</f>
        <v/>
      </c>
      <c r="K498" s="18" t="str">
        <f>IF(OR(J498="",N(H498)&lt;=0),"",J498/(H498/IF($B$5="نعم",1+$B$6,1)))</f>
        <v/>
      </c>
      <c r="L498" s="18" t="str">
        <f>IF(OR(I498="",J498="",N(I498)&lt;=0),"",1-J498/I498)</f>
        <v/>
      </c>
      <c r="M498" s="14"/>
      <c r="N498" s="19" t="str">
        <f>IF(AND(A498="",C498=""),"",IF(A498="","رقم المنتج ناقص",IF(AND($B$9="سلة",ISERROR(VALUE(A498))),"رقم المنتج: أرقام إنجليزية بس",IF(COUNTIF($A$11:$A$1010,A498)&gt;1,"رقم المنتج مكرر",IF(C498="","السعر الحالي ناقص",IF(H498="","حط نسبة خصم أو سعر عرض",IF(H498&lt;=0,"سعر العرض لازم يكون أكبر من صفر",IF(H498&gt;=C498,"سعر العرض = السعر أو أعلى",IF(AND(J498&lt;&gt;"",N(J498)&lt;0,M498&lt;&gt;"نعم"),"تحت التكلفة",IF($B$4="","حط نهاية العرض فوق",IF(AND($B$2&lt;&gt;"",$B$4&lt;$B$2),"النهاية قبل البداية",IF($B$4&lt;TODAY(),"تاريخ النهاية راح",IF(D498="","تمام، بس بدون تكلفة (ما نقدر نحسب ربحك)",IF(N(J498)&lt;0,"تحت التكلفة، وانت قاصد",IF(K498&lt;$B$7,"تمام، بس هامشك أقل من حدّك","جاهز")))))))))))))))</f>
        <v/>
      </c>
      <c r="O498" s="19" t="b">
        <f>AND(N498&lt;&gt;"",ISNA(MATCH(N498,{"رقم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499">
      <c r="A499" s="13"/>
      <c r="B499" s="14"/>
      <c r="C499" s="15"/>
      <c r="D499" s="15"/>
      <c r="E499" s="15"/>
      <c r="F499" s="16"/>
      <c r="G499" s="15"/>
      <c r="H499" s="17" t="str">
        <f>IF(OR(C499="",AND(F499="",G499="")),"",IF(G499&lt;&gt;"",ROUND(G499,2),IF($B$8="ريال كامل",ROUNDDOWN(C499*(1-IF(F499&gt;1,F499/100,F499)),0),IF($B$8="ينتهي بـ ٩",ROUND((C499*(1-IF(F499&gt;1,F499/100,F499))+1)/10,0)*10-1,ROUND(C499*(1-IF(F499&gt;1,F499/100,F499)),2)))))</f>
        <v/>
      </c>
      <c r="I499" s="17" t="str">
        <f>IF(OR(C499="",D499=""),"",ROUND(C499/IF($B$5="نعم",1+$B$6,1)-D499-N(E499),2))</f>
        <v/>
      </c>
      <c r="J499" s="17" t="str">
        <f>IF(OR(H499="",D499=""),"",ROUND(H499/IF($B$5="نعم",1+$B$6,1)-D499-N(E499),2))</f>
        <v/>
      </c>
      <c r="K499" s="18" t="str">
        <f>IF(OR(J499="",N(H499)&lt;=0),"",J499/(H499/IF($B$5="نعم",1+$B$6,1)))</f>
        <v/>
      </c>
      <c r="L499" s="18" t="str">
        <f>IF(OR(I499="",J499="",N(I499)&lt;=0),"",1-J499/I499)</f>
        <v/>
      </c>
      <c r="M499" s="14"/>
      <c r="N499" s="19" t="str">
        <f>IF(AND(A499="",C499=""),"",IF(A499="","رقم المنتج ناقص",IF(AND($B$9="سلة",ISERROR(VALUE(A499))),"رقم المنتج: أرقام إنجليزية بس",IF(COUNTIF($A$11:$A$1010,A499)&gt;1,"رقم المنتج مكرر",IF(C499="","السعر الحالي ناقص",IF(H499="","حط نسبة خصم أو سعر عرض",IF(H499&lt;=0,"سعر العرض لازم يكون أكبر من صفر",IF(H499&gt;=C499,"سعر العرض = السعر أو أعلى",IF(AND(J499&lt;&gt;"",N(J499)&lt;0,M499&lt;&gt;"نعم"),"تحت التكلفة",IF($B$4="","حط نهاية العرض فوق",IF(AND($B$2&lt;&gt;"",$B$4&lt;$B$2),"النهاية قبل البداية",IF($B$4&lt;TODAY(),"تاريخ النهاية راح",IF(D499="","تمام، بس بدون تكلفة (ما نقدر نحسب ربحك)",IF(N(J499)&lt;0,"تحت التكلفة، وانت قاصد",IF(K499&lt;$B$7,"تمام، بس هامشك أقل من حدّك","جاهز")))))))))))))))</f>
        <v/>
      </c>
      <c r="O499" s="19" t="b">
        <f>AND(N499&lt;&gt;"",ISNA(MATCH(N499,{"رقم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0">
      <c r="A500" s="13"/>
      <c r="B500" s="14"/>
      <c r="C500" s="15"/>
      <c r="D500" s="15"/>
      <c r="E500" s="15"/>
      <c r="F500" s="16"/>
      <c r="G500" s="15"/>
      <c r="H500" s="17" t="str">
        <f>IF(OR(C500="",AND(F500="",G500="")),"",IF(G500&lt;&gt;"",ROUND(G500,2),IF($B$8="ريال كامل",ROUNDDOWN(C500*(1-IF(F500&gt;1,F500/100,F500)),0),IF($B$8="ينتهي بـ ٩",ROUND((C500*(1-IF(F500&gt;1,F500/100,F500))+1)/10,0)*10-1,ROUND(C500*(1-IF(F500&gt;1,F500/100,F500)),2)))))</f>
        <v/>
      </c>
      <c r="I500" s="17" t="str">
        <f>IF(OR(C500="",D500=""),"",ROUND(C500/IF($B$5="نعم",1+$B$6,1)-D500-N(E500),2))</f>
        <v/>
      </c>
      <c r="J500" s="17" t="str">
        <f>IF(OR(H500="",D500=""),"",ROUND(H500/IF($B$5="نعم",1+$B$6,1)-D500-N(E500),2))</f>
        <v/>
      </c>
      <c r="K500" s="18" t="str">
        <f>IF(OR(J500="",N(H500)&lt;=0),"",J500/(H500/IF($B$5="نعم",1+$B$6,1)))</f>
        <v/>
      </c>
      <c r="L500" s="18" t="str">
        <f>IF(OR(I500="",J500="",N(I500)&lt;=0),"",1-J500/I500)</f>
        <v/>
      </c>
      <c r="M500" s="14"/>
      <c r="N500" s="19" t="str">
        <f>IF(AND(A500="",C500=""),"",IF(A500="","رقم المنتج ناقص",IF(AND($B$9="سلة",ISERROR(VALUE(A500))),"رقم المنتج: أرقام إنجليزية بس",IF(COUNTIF($A$11:$A$1010,A500)&gt;1,"رقم المنتج مكرر",IF(C500="","السعر الحالي ناقص",IF(H500="","حط نسبة خصم أو سعر عرض",IF(H500&lt;=0,"سعر العرض لازم يكون أكبر من صفر",IF(H500&gt;=C500,"سعر العرض = السعر أو أعلى",IF(AND(J500&lt;&gt;"",N(J500)&lt;0,M500&lt;&gt;"نعم"),"تحت التكلفة",IF($B$4="","حط نهاية العرض فوق",IF(AND($B$2&lt;&gt;"",$B$4&lt;$B$2),"النهاية قبل البداية",IF($B$4&lt;TODAY(),"تاريخ النهاية راح",IF(D500="","تمام، بس بدون تكلفة (ما نقدر نحسب ربحك)",IF(N(J500)&lt;0,"تحت التكلفة، وانت قاصد",IF(K500&lt;$B$7,"تمام، بس هامشك أقل من حدّك","جاهز")))))))))))))))</f>
        <v/>
      </c>
      <c r="O500" s="19" t="b">
        <f>AND(N500&lt;&gt;"",ISNA(MATCH(N500,{"رقم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1">
      <c r="A501" s="13"/>
      <c r="B501" s="14"/>
      <c r="C501" s="15"/>
      <c r="D501" s="15"/>
      <c r="E501" s="15"/>
      <c r="F501" s="16"/>
      <c r="G501" s="15"/>
      <c r="H501" s="17" t="str">
        <f>IF(OR(C501="",AND(F501="",G501="")),"",IF(G501&lt;&gt;"",ROUND(G501,2),IF($B$8="ريال كامل",ROUNDDOWN(C501*(1-IF(F501&gt;1,F501/100,F501)),0),IF($B$8="ينتهي بـ ٩",ROUND((C501*(1-IF(F501&gt;1,F501/100,F501))+1)/10,0)*10-1,ROUND(C501*(1-IF(F501&gt;1,F501/100,F501)),2)))))</f>
        <v/>
      </c>
      <c r="I501" s="17" t="str">
        <f>IF(OR(C501="",D501=""),"",ROUND(C501/IF($B$5="نعم",1+$B$6,1)-D501-N(E501),2))</f>
        <v/>
      </c>
      <c r="J501" s="17" t="str">
        <f>IF(OR(H501="",D501=""),"",ROUND(H501/IF($B$5="نعم",1+$B$6,1)-D501-N(E501),2))</f>
        <v/>
      </c>
      <c r="K501" s="18" t="str">
        <f>IF(OR(J501="",N(H501)&lt;=0),"",J501/(H501/IF($B$5="نعم",1+$B$6,1)))</f>
        <v/>
      </c>
      <c r="L501" s="18" t="str">
        <f>IF(OR(I501="",J501="",N(I501)&lt;=0),"",1-J501/I501)</f>
        <v/>
      </c>
      <c r="M501" s="14"/>
      <c r="N501" s="19" t="str">
        <f>IF(AND(A501="",C501=""),"",IF(A501="","رقم المنتج ناقص",IF(AND($B$9="سلة",ISERROR(VALUE(A501))),"رقم المنتج: أرقام إنجليزية بس",IF(COUNTIF($A$11:$A$1010,A501)&gt;1,"رقم المنتج مكرر",IF(C501="","السعر الحالي ناقص",IF(H501="","حط نسبة خصم أو سعر عرض",IF(H501&lt;=0,"سعر العرض لازم يكون أكبر من صفر",IF(H501&gt;=C501,"سعر العرض = السعر أو أعلى",IF(AND(J501&lt;&gt;"",N(J501)&lt;0,M501&lt;&gt;"نعم"),"تحت التكلفة",IF($B$4="","حط نهاية العرض فوق",IF(AND($B$2&lt;&gt;"",$B$4&lt;$B$2),"النهاية قبل البداية",IF($B$4&lt;TODAY(),"تاريخ النهاية راح",IF(D501="","تمام، بس بدون تكلفة (ما نقدر نحسب ربحك)",IF(N(J501)&lt;0,"تحت التكلفة، وانت قاصد",IF(K501&lt;$B$7,"تمام، بس هامشك أقل من حدّك","جاهز")))))))))))))))</f>
        <v/>
      </c>
      <c r="O501" s="19" t="b">
        <f>AND(N501&lt;&gt;"",ISNA(MATCH(N501,{"رقم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2">
      <c r="A502" s="13"/>
      <c r="B502" s="14"/>
      <c r="C502" s="15"/>
      <c r="D502" s="15"/>
      <c r="E502" s="15"/>
      <c r="F502" s="16"/>
      <c r="G502" s="15"/>
      <c r="H502" s="17" t="str">
        <f>IF(OR(C502="",AND(F502="",G502="")),"",IF(G502&lt;&gt;"",ROUND(G502,2),IF($B$8="ريال كامل",ROUNDDOWN(C502*(1-IF(F502&gt;1,F502/100,F502)),0),IF($B$8="ينتهي بـ ٩",ROUND((C502*(1-IF(F502&gt;1,F502/100,F502))+1)/10,0)*10-1,ROUND(C502*(1-IF(F502&gt;1,F502/100,F502)),2)))))</f>
        <v/>
      </c>
      <c r="I502" s="17" t="str">
        <f>IF(OR(C502="",D502=""),"",ROUND(C502/IF($B$5="نعم",1+$B$6,1)-D502-N(E502),2))</f>
        <v/>
      </c>
      <c r="J502" s="17" t="str">
        <f>IF(OR(H502="",D502=""),"",ROUND(H502/IF($B$5="نعم",1+$B$6,1)-D502-N(E502),2))</f>
        <v/>
      </c>
      <c r="K502" s="18" t="str">
        <f>IF(OR(J502="",N(H502)&lt;=0),"",J502/(H502/IF($B$5="نعم",1+$B$6,1)))</f>
        <v/>
      </c>
      <c r="L502" s="18" t="str">
        <f>IF(OR(I502="",J502="",N(I502)&lt;=0),"",1-J502/I502)</f>
        <v/>
      </c>
      <c r="M502" s="14"/>
      <c r="N502" s="19" t="str">
        <f>IF(AND(A502="",C502=""),"",IF(A502="","رقم المنتج ناقص",IF(AND($B$9="سلة",ISERROR(VALUE(A502))),"رقم المنتج: أرقام إنجليزية بس",IF(COUNTIF($A$11:$A$1010,A502)&gt;1,"رقم المنتج مكرر",IF(C502="","السعر الحالي ناقص",IF(H502="","حط نسبة خصم أو سعر عرض",IF(H502&lt;=0,"سعر العرض لازم يكون أكبر من صفر",IF(H502&gt;=C502,"سعر العرض = السعر أو أعلى",IF(AND(J502&lt;&gt;"",N(J502)&lt;0,M502&lt;&gt;"نعم"),"تحت التكلفة",IF($B$4="","حط نهاية العرض فوق",IF(AND($B$2&lt;&gt;"",$B$4&lt;$B$2),"النهاية قبل البداية",IF($B$4&lt;TODAY(),"تاريخ النهاية راح",IF(D502="","تمام، بس بدون تكلفة (ما نقدر نحسب ربحك)",IF(N(J502)&lt;0,"تحت التكلفة، وانت قاصد",IF(K502&lt;$B$7,"تمام، بس هامشك أقل من حدّك","جاهز")))))))))))))))</f>
        <v/>
      </c>
      <c r="O502" s="19" t="b">
        <f>AND(N502&lt;&gt;"",ISNA(MATCH(N502,{"رقم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3">
      <c r="A503" s="13"/>
      <c r="B503" s="14"/>
      <c r="C503" s="15"/>
      <c r="D503" s="15"/>
      <c r="E503" s="15"/>
      <c r="F503" s="16"/>
      <c r="G503" s="15"/>
      <c r="H503" s="17" t="str">
        <f>IF(OR(C503="",AND(F503="",G503="")),"",IF(G503&lt;&gt;"",ROUND(G503,2),IF($B$8="ريال كامل",ROUNDDOWN(C503*(1-IF(F503&gt;1,F503/100,F503)),0),IF($B$8="ينتهي بـ ٩",ROUND((C503*(1-IF(F503&gt;1,F503/100,F503))+1)/10,0)*10-1,ROUND(C503*(1-IF(F503&gt;1,F503/100,F503)),2)))))</f>
        <v/>
      </c>
      <c r="I503" s="17" t="str">
        <f>IF(OR(C503="",D503=""),"",ROUND(C503/IF($B$5="نعم",1+$B$6,1)-D503-N(E503),2))</f>
        <v/>
      </c>
      <c r="J503" s="17" t="str">
        <f>IF(OR(H503="",D503=""),"",ROUND(H503/IF($B$5="نعم",1+$B$6,1)-D503-N(E503),2))</f>
        <v/>
      </c>
      <c r="K503" s="18" t="str">
        <f>IF(OR(J503="",N(H503)&lt;=0),"",J503/(H503/IF($B$5="نعم",1+$B$6,1)))</f>
        <v/>
      </c>
      <c r="L503" s="18" t="str">
        <f>IF(OR(I503="",J503="",N(I503)&lt;=0),"",1-J503/I503)</f>
        <v/>
      </c>
      <c r="M503" s="14"/>
      <c r="N503" s="19" t="str">
        <f>IF(AND(A503="",C503=""),"",IF(A503="","رقم المنتج ناقص",IF(AND($B$9="سلة",ISERROR(VALUE(A503))),"رقم المنتج: أرقام إنجليزية بس",IF(COUNTIF($A$11:$A$1010,A503)&gt;1,"رقم المنتج مكرر",IF(C503="","السعر الحالي ناقص",IF(H503="","حط نسبة خصم أو سعر عرض",IF(H503&lt;=0,"سعر العرض لازم يكون أكبر من صفر",IF(H503&gt;=C503,"سعر العرض = السعر أو أعلى",IF(AND(J503&lt;&gt;"",N(J503)&lt;0,M503&lt;&gt;"نعم"),"تحت التكلفة",IF($B$4="","حط نهاية العرض فوق",IF(AND($B$2&lt;&gt;"",$B$4&lt;$B$2),"النهاية قبل البداية",IF($B$4&lt;TODAY(),"تاريخ النهاية راح",IF(D503="","تمام، بس بدون تكلفة (ما نقدر نحسب ربحك)",IF(N(J503)&lt;0,"تحت التكلفة، وانت قاصد",IF(K503&lt;$B$7,"تمام، بس هامشك أقل من حدّك","جاهز")))))))))))))))</f>
        <v/>
      </c>
      <c r="O503" s="19" t="b">
        <f>AND(N503&lt;&gt;"",ISNA(MATCH(N503,{"رقم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4">
      <c r="A504" s="13"/>
      <c r="B504" s="14"/>
      <c r="C504" s="15"/>
      <c r="D504" s="15"/>
      <c r="E504" s="15"/>
      <c r="F504" s="16"/>
      <c r="G504" s="15"/>
      <c r="H504" s="17" t="str">
        <f>IF(OR(C504="",AND(F504="",G504="")),"",IF(G504&lt;&gt;"",ROUND(G504,2),IF($B$8="ريال كامل",ROUNDDOWN(C504*(1-IF(F504&gt;1,F504/100,F504)),0),IF($B$8="ينتهي بـ ٩",ROUND((C504*(1-IF(F504&gt;1,F504/100,F504))+1)/10,0)*10-1,ROUND(C504*(1-IF(F504&gt;1,F504/100,F504)),2)))))</f>
        <v/>
      </c>
      <c r="I504" s="17" t="str">
        <f>IF(OR(C504="",D504=""),"",ROUND(C504/IF($B$5="نعم",1+$B$6,1)-D504-N(E504),2))</f>
        <v/>
      </c>
      <c r="J504" s="17" t="str">
        <f>IF(OR(H504="",D504=""),"",ROUND(H504/IF($B$5="نعم",1+$B$6,1)-D504-N(E504),2))</f>
        <v/>
      </c>
      <c r="K504" s="18" t="str">
        <f>IF(OR(J504="",N(H504)&lt;=0),"",J504/(H504/IF($B$5="نعم",1+$B$6,1)))</f>
        <v/>
      </c>
      <c r="L504" s="18" t="str">
        <f>IF(OR(I504="",J504="",N(I504)&lt;=0),"",1-J504/I504)</f>
        <v/>
      </c>
      <c r="M504" s="14"/>
      <c r="N504" s="19" t="str">
        <f>IF(AND(A504="",C504=""),"",IF(A504="","رقم المنتج ناقص",IF(AND($B$9="سلة",ISERROR(VALUE(A504))),"رقم المنتج: أرقام إنجليزية بس",IF(COUNTIF($A$11:$A$1010,A504)&gt;1,"رقم المنتج مكرر",IF(C504="","السعر الحالي ناقص",IF(H504="","حط نسبة خصم أو سعر عرض",IF(H504&lt;=0,"سعر العرض لازم يكون أكبر من صفر",IF(H504&gt;=C504,"سعر العرض = السعر أو أعلى",IF(AND(J504&lt;&gt;"",N(J504)&lt;0,M504&lt;&gt;"نعم"),"تحت التكلفة",IF($B$4="","حط نهاية العرض فوق",IF(AND($B$2&lt;&gt;"",$B$4&lt;$B$2),"النهاية قبل البداية",IF($B$4&lt;TODAY(),"تاريخ النهاية راح",IF(D504="","تمام، بس بدون تكلفة (ما نقدر نحسب ربحك)",IF(N(J504)&lt;0,"تحت التكلفة، وانت قاصد",IF(K504&lt;$B$7,"تمام، بس هامشك أقل من حدّك","جاهز")))))))))))))))</f>
        <v/>
      </c>
      <c r="O504" s="19" t="b">
        <f>AND(N504&lt;&gt;"",ISNA(MATCH(N504,{"رقم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5">
      <c r="A505" s="13"/>
      <c r="B505" s="14"/>
      <c r="C505" s="15"/>
      <c r="D505" s="15"/>
      <c r="E505" s="15"/>
      <c r="F505" s="16"/>
      <c r="G505" s="15"/>
      <c r="H505" s="17" t="str">
        <f>IF(OR(C505="",AND(F505="",G505="")),"",IF(G505&lt;&gt;"",ROUND(G505,2),IF($B$8="ريال كامل",ROUNDDOWN(C505*(1-IF(F505&gt;1,F505/100,F505)),0),IF($B$8="ينتهي بـ ٩",ROUND((C505*(1-IF(F505&gt;1,F505/100,F505))+1)/10,0)*10-1,ROUND(C505*(1-IF(F505&gt;1,F505/100,F505)),2)))))</f>
        <v/>
      </c>
      <c r="I505" s="17" t="str">
        <f>IF(OR(C505="",D505=""),"",ROUND(C505/IF($B$5="نعم",1+$B$6,1)-D505-N(E505),2))</f>
        <v/>
      </c>
      <c r="J505" s="17" t="str">
        <f>IF(OR(H505="",D505=""),"",ROUND(H505/IF($B$5="نعم",1+$B$6,1)-D505-N(E505),2))</f>
        <v/>
      </c>
      <c r="K505" s="18" t="str">
        <f>IF(OR(J505="",N(H505)&lt;=0),"",J505/(H505/IF($B$5="نعم",1+$B$6,1)))</f>
        <v/>
      </c>
      <c r="L505" s="18" t="str">
        <f>IF(OR(I505="",J505="",N(I505)&lt;=0),"",1-J505/I505)</f>
        <v/>
      </c>
      <c r="M505" s="14"/>
      <c r="N505" s="19" t="str">
        <f>IF(AND(A505="",C505=""),"",IF(A505="","رقم المنتج ناقص",IF(AND($B$9="سلة",ISERROR(VALUE(A505))),"رقم المنتج: أرقام إنجليزية بس",IF(COUNTIF($A$11:$A$1010,A505)&gt;1,"رقم المنتج مكرر",IF(C505="","السعر الحالي ناقص",IF(H505="","حط نسبة خصم أو سعر عرض",IF(H505&lt;=0,"سعر العرض لازم يكون أكبر من صفر",IF(H505&gt;=C505,"سعر العرض = السعر أو أعلى",IF(AND(J505&lt;&gt;"",N(J505)&lt;0,M505&lt;&gt;"نعم"),"تحت التكلفة",IF($B$4="","حط نهاية العرض فوق",IF(AND($B$2&lt;&gt;"",$B$4&lt;$B$2),"النهاية قبل البداية",IF($B$4&lt;TODAY(),"تاريخ النهاية راح",IF(D505="","تمام، بس بدون تكلفة (ما نقدر نحسب ربحك)",IF(N(J505)&lt;0,"تحت التكلفة، وانت قاصد",IF(K505&lt;$B$7,"تمام، بس هامشك أقل من حدّك","جاهز")))))))))))))))</f>
        <v/>
      </c>
      <c r="O505" s="19" t="b">
        <f>AND(N505&lt;&gt;"",ISNA(MATCH(N505,{"رقم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6">
      <c r="A506" s="13"/>
      <c r="B506" s="14"/>
      <c r="C506" s="15"/>
      <c r="D506" s="15"/>
      <c r="E506" s="15"/>
      <c r="F506" s="16"/>
      <c r="G506" s="15"/>
      <c r="H506" s="17" t="str">
        <f>IF(OR(C506="",AND(F506="",G506="")),"",IF(G506&lt;&gt;"",ROUND(G506,2),IF($B$8="ريال كامل",ROUNDDOWN(C506*(1-IF(F506&gt;1,F506/100,F506)),0),IF($B$8="ينتهي بـ ٩",ROUND((C506*(1-IF(F506&gt;1,F506/100,F506))+1)/10,0)*10-1,ROUND(C506*(1-IF(F506&gt;1,F506/100,F506)),2)))))</f>
        <v/>
      </c>
      <c r="I506" s="17" t="str">
        <f>IF(OR(C506="",D506=""),"",ROUND(C506/IF($B$5="نعم",1+$B$6,1)-D506-N(E506),2))</f>
        <v/>
      </c>
      <c r="J506" s="17" t="str">
        <f>IF(OR(H506="",D506=""),"",ROUND(H506/IF($B$5="نعم",1+$B$6,1)-D506-N(E506),2))</f>
        <v/>
      </c>
      <c r="K506" s="18" t="str">
        <f>IF(OR(J506="",N(H506)&lt;=0),"",J506/(H506/IF($B$5="نعم",1+$B$6,1)))</f>
        <v/>
      </c>
      <c r="L506" s="18" t="str">
        <f>IF(OR(I506="",J506="",N(I506)&lt;=0),"",1-J506/I506)</f>
        <v/>
      </c>
      <c r="M506" s="14"/>
      <c r="N506" s="19" t="str">
        <f>IF(AND(A506="",C506=""),"",IF(A506="","رقم المنتج ناقص",IF(AND($B$9="سلة",ISERROR(VALUE(A506))),"رقم المنتج: أرقام إنجليزية بس",IF(COUNTIF($A$11:$A$1010,A506)&gt;1,"رقم المنتج مكرر",IF(C506="","السعر الحالي ناقص",IF(H506="","حط نسبة خصم أو سعر عرض",IF(H506&lt;=0,"سعر العرض لازم يكون أكبر من صفر",IF(H506&gt;=C506,"سعر العرض = السعر أو أعلى",IF(AND(J506&lt;&gt;"",N(J506)&lt;0,M506&lt;&gt;"نعم"),"تحت التكلفة",IF($B$4="","حط نهاية العرض فوق",IF(AND($B$2&lt;&gt;"",$B$4&lt;$B$2),"النهاية قبل البداية",IF($B$4&lt;TODAY(),"تاريخ النهاية راح",IF(D506="","تمام، بس بدون تكلفة (ما نقدر نحسب ربحك)",IF(N(J506)&lt;0,"تحت التكلفة، وانت قاصد",IF(K506&lt;$B$7,"تمام، بس هامشك أقل من حدّك","جاهز")))))))))))))))</f>
        <v/>
      </c>
      <c r="O506" s="19" t="b">
        <f>AND(N506&lt;&gt;"",ISNA(MATCH(N506,{"رقم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7">
      <c r="A507" s="13"/>
      <c r="B507" s="14"/>
      <c r="C507" s="15"/>
      <c r="D507" s="15"/>
      <c r="E507" s="15"/>
      <c r="F507" s="16"/>
      <c r="G507" s="15"/>
      <c r="H507" s="17" t="str">
        <f>IF(OR(C507="",AND(F507="",G507="")),"",IF(G507&lt;&gt;"",ROUND(G507,2),IF($B$8="ريال كامل",ROUNDDOWN(C507*(1-IF(F507&gt;1,F507/100,F507)),0),IF($B$8="ينتهي بـ ٩",ROUND((C507*(1-IF(F507&gt;1,F507/100,F507))+1)/10,0)*10-1,ROUND(C507*(1-IF(F507&gt;1,F507/100,F507)),2)))))</f>
        <v/>
      </c>
      <c r="I507" s="17" t="str">
        <f>IF(OR(C507="",D507=""),"",ROUND(C507/IF($B$5="نعم",1+$B$6,1)-D507-N(E507),2))</f>
        <v/>
      </c>
      <c r="J507" s="17" t="str">
        <f>IF(OR(H507="",D507=""),"",ROUND(H507/IF($B$5="نعم",1+$B$6,1)-D507-N(E507),2))</f>
        <v/>
      </c>
      <c r="K507" s="18" t="str">
        <f>IF(OR(J507="",N(H507)&lt;=0),"",J507/(H507/IF($B$5="نعم",1+$B$6,1)))</f>
        <v/>
      </c>
      <c r="L507" s="18" t="str">
        <f>IF(OR(I507="",J507="",N(I507)&lt;=0),"",1-J507/I507)</f>
        <v/>
      </c>
      <c r="M507" s="14"/>
      <c r="N507" s="19" t="str">
        <f>IF(AND(A507="",C507=""),"",IF(A507="","رقم المنتج ناقص",IF(AND($B$9="سلة",ISERROR(VALUE(A507))),"رقم المنتج: أرقام إنجليزية بس",IF(COUNTIF($A$11:$A$1010,A507)&gt;1,"رقم المنتج مكرر",IF(C507="","السعر الحالي ناقص",IF(H507="","حط نسبة خصم أو سعر عرض",IF(H507&lt;=0,"سعر العرض لازم يكون أكبر من صفر",IF(H507&gt;=C507,"سعر العرض = السعر أو أعلى",IF(AND(J507&lt;&gt;"",N(J507)&lt;0,M507&lt;&gt;"نعم"),"تحت التكلفة",IF($B$4="","حط نهاية العرض فوق",IF(AND($B$2&lt;&gt;"",$B$4&lt;$B$2),"النهاية قبل البداية",IF($B$4&lt;TODAY(),"تاريخ النهاية راح",IF(D507="","تمام، بس بدون تكلفة (ما نقدر نحسب ربحك)",IF(N(J507)&lt;0,"تحت التكلفة، وانت قاصد",IF(K507&lt;$B$7,"تمام، بس هامشك أقل من حدّك","جاهز")))))))))))))))</f>
        <v/>
      </c>
      <c r="O507" s="19" t="b">
        <f>AND(N507&lt;&gt;"",ISNA(MATCH(N507,{"رقم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8">
      <c r="A508" s="13"/>
      <c r="B508" s="14"/>
      <c r="C508" s="15"/>
      <c r="D508" s="15"/>
      <c r="E508" s="15"/>
      <c r="F508" s="16"/>
      <c r="G508" s="15"/>
      <c r="H508" s="17" t="str">
        <f>IF(OR(C508="",AND(F508="",G508="")),"",IF(G508&lt;&gt;"",ROUND(G508,2),IF($B$8="ريال كامل",ROUNDDOWN(C508*(1-IF(F508&gt;1,F508/100,F508)),0),IF($B$8="ينتهي بـ ٩",ROUND((C508*(1-IF(F508&gt;1,F508/100,F508))+1)/10,0)*10-1,ROUND(C508*(1-IF(F508&gt;1,F508/100,F508)),2)))))</f>
        <v/>
      </c>
      <c r="I508" s="17" t="str">
        <f>IF(OR(C508="",D508=""),"",ROUND(C508/IF($B$5="نعم",1+$B$6,1)-D508-N(E508),2))</f>
        <v/>
      </c>
      <c r="J508" s="17" t="str">
        <f>IF(OR(H508="",D508=""),"",ROUND(H508/IF($B$5="نعم",1+$B$6,1)-D508-N(E508),2))</f>
        <v/>
      </c>
      <c r="K508" s="18" t="str">
        <f>IF(OR(J508="",N(H508)&lt;=0),"",J508/(H508/IF($B$5="نعم",1+$B$6,1)))</f>
        <v/>
      </c>
      <c r="L508" s="18" t="str">
        <f>IF(OR(I508="",J508="",N(I508)&lt;=0),"",1-J508/I508)</f>
        <v/>
      </c>
      <c r="M508" s="14"/>
      <c r="N508" s="19" t="str">
        <f>IF(AND(A508="",C508=""),"",IF(A508="","رقم المنتج ناقص",IF(AND($B$9="سلة",ISERROR(VALUE(A508))),"رقم المنتج: أرقام إنجليزية بس",IF(COUNTIF($A$11:$A$1010,A508)&gt;1,"رقم المنتج مكرر",IF(C508="","السعر الحالي ناقص",IF(H508="","حط نسبة خصم أو سعر عرض",IF(H508&lt;=0,"سعر العرض لازم يكون أكبر من صفر",IF(H508&gt;=C508,"سعر العرض = السعر أو أعلى",IF(AND(J508&lt;&gt;"",N(J508)&lt;0,M508&lt;&gt;"نعم"),"تحت التكلفة",IF($B$4="","حط نهاية العرض فوق",IF(AND($B$2&lt;&gt;"",$B$4&lt;$B$2),"النهاية قبل البداية",IF($B$4&lt;TODAY(),"تاريخ النهاية راح",IF(D508="","تمام، بس بدون تكلفة (ما نقدر نحسب ربحك)",IF(N(J508)&lt;0,"تحت التكلفة، وانت قاصد",IF(K508&lt;$B$7,"تمام، بس هامشك أقل من حدّك","جاهز")))))))))))))))</f>
        <v/>
      </c>
      <c r="O508" s="19" t="b">
        <f>AND(N508&lt;&gt;"",ISNA(MATCH(N508,{"رقم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09">
      <c r="A509" s="13"/>
      <c r="B509" s="14"/>
      <c r="C509" s="15"/>
      <c r="D509" s="15"/>
      <c r="E509" s="15"/>
      <c r="F509" s="16"/>
      <c r="G509" s="15"/>
      <c r="H509" s="17" t="str">
        <f>IF(OR(C509="",AND(F509="",G509="")),"",IF(G509&lt;&gt;"",ROUND(G509,2),IF($B$8="ريال كامل",ROUNDDOWN(C509*(1-IF(F509&gt;1,F509/100,F509)),0),IF($B$8="ينتهي بـ ٩",ROUND((C509*(1-IF(F509&gt;1,F509/100,F509))+1)/10,0)*10-1,ROUND(C509*(1-IF(F509&gt;1,F509/100,F509)),2)))))</f>
        <v/>
      </c>
      <c r="I509" s="17" t="str">
        <f>IF(OR(C509="",D509=""),"",ROUND(C509/IF($B$5="نعم",1+$B$6,1)-D509-N(E509),2))</f>
        <v/>
      </c>
      <c r="J509" s="17" t="str">
        <f>IF(OR(H509="",D509=""),"",ROUND(H509/IF($B$5="نعم",1+$B$6,1)-D509-N(E509),2))</f>
        <v/>
      </c>
      <c r="K509" s="18" t="str">
        <f>IF(OR(J509="",N(H509)&lt;=0),"",J509/(H509/IF($B$5="نعم",1+$B$6,1)))</f>
        <v/>
      </c>
      <c r="L509" s="18" t="str">
        <f>IF(OR(I509="",J509="",N(I509)&lt;=0),"",1-J509/I509)</f>
        <v/>
      </c>
      <c r="M509" s="14"/>
      <c r="N509" s="19" t="str">
        <f>IF(AND(A509="",C509=""),"",IF(A509="","رقم المنتج ناقص",IF(AND($B$9="سلة",ISERROR(VALUE(A509))),"رقم المنتج: أرقام إنجليزية بس",IF(COUNTIF($A$11:$A$1010,A509)&gt;1,"رقم المنتج مكرر",IF(C509="","السعر الحالي ناقص",IF(H509="","حط نسبة خصم أو سعر عرض",IF(H509&lt;=0,"سعر العرض لازم يكون أكبر من صفر",IF(H509&gt;=C509,"سعر العرض = السعر أو أعلى",IF(AND(J509&lt;&gt;"",N(J509)&lt;0,M509&lt;&gt;"نعم"),"تحت التكلفة",IF($B$4="","حط نهاية العرض فوق",IF(AND($B$2&lt;&gt;"",$B$4&lt;$B$2),"النهاية قبل البداية",IF($B$4&lt;TODAY(),"تاريخ النهاية راح",IF(D509="","تمام، بس بدون تكلفة (ما نقدر نحسب ربحك)",IF(N(J509)&lt;0,"تحت التكلفة، وانت قاصد",IF(K509&lt;$B$7,"تمام، بس هامشك أقل من حدّك","جاهز")))))))))))))))</f>
        <v/>
      </c>
      <c r="O509" s="19" t="b">
        <f>AND(N509&lt;&gt;"",ISNA(MATCH(N509,{"رقم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0">
      <c r="A510" s="13"/>
      <c r="B510" s="14"/>
      <c r="C510" s="15"/>
      <c r="D510" s="15"/>
      <c r="E510" s="15"/>
      <c r="F510" s="16"/>
      <c r="G510" s="15"/>
      <c r="H510" s="17" t="str">
        <f>IF(OR(C510="",AND(F510="",G510="")),"",IF(G510&lt;&gt;"",ROUND(G510,2),IF($B$8="ريال كامل",ROUNDDOWN(C510*(1-IF(F510&gt;1,F510/100,F510)),0),IF($B$8="ينتهي بـ ٩",ROUND((C510*(1-IF(F510&gt;1,F510/100,F510))+1)/10,0)*10-1,ROUND(C510*(1-IF(F510&gt;1,F510/100,F510)),2)))))</f>
        <v/>
      </c>
      <c r="I510" s="17" t="str">
        <f>IF(OR(C510="",D510=""),"",ROUND(C510/IF($B$5="نعم",1+$B$6,1)-D510-N(E510),2))</f>
        <v/>
      </c>
      <c r="J510" s="17" t="str">
        <f>IF(OR(H510="",D510=""),"",ROUND(H510/IF($B$5="نعم",1+$B$6,1)-D510-N(E510),2))</f>
        <v/>
      </c>
      <c r="K510" s="18" t="str">
        <f>IF(OR(J510="",N(H510)&lt;=0),"",J510/(H510/IF($B$5="نعم",1+$B$6,1)))</f>
        <v/>
      </c>
      <c r="L510" s="18" t="str">
        <f>IF(OR(I510="",J510="",N(I510)&lt;=0),"",1-J510/I510)</f>
        <v/>
      </c>
      <c r="M510" s="14"/>
      <c r="N510" s="19" t="str">
        <f>IF(AND(A510="",C510=""),"",IF(A510="","رقم المنتج ناقص",IF(AND($B$9="سلة",ISERROR(VALUE(A510))),"رقم المنتج: أرقام إنجليزية بس",IF(COUNTIF($A$11:$A$1010,A510)&gt;1,"رقم المنتج مكرر",IF(C510="","السعر الحالي ناقص",IF(H510="","حط نسبة خصم أو سعر عرض",IF(H510&lt;=0,"سعر العرض لازم يكون أكبر من صفر",IF(H510&gt;=C510,"سعر العرض = السعر أو أعلى",IF(AND(J510&lt;&gt;"",N(J510)&lt;0,M510&lt;&gt;"نعم"),"تحت التكلفة",IF($B$4="","حط نهاية العرض فوق",IF(AND($B$2&lt;&gt;"",$B$4&lt;$B$2),"النهاية قبل البداية",IF($B$4&lt;TODAY(),"تاريخ النهاية راح",IF(D510="","تمام، بس بدون تكلفة (ما نقدر نحسب ربحك)",IF(N(J510)&lt;0,"تحت التكلفة، وانت قاصد",IF(K510&lt;$B$7,"تمام، بس هامشك أقل من حدّك","جاهز")))))))))))))))</f>
        <v/>
      </c>
      <c r="O510" s="19" t="b">
        <f>AND(N510&lt;&gt;"",ISNA(MATCH(N510,{"رقم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1">
      <c r="A511" s="13"/>
      <c r="B511" s="14"/>
      <c r="C511" s="15"/>
      <c r="D511" s="15"/>
      <c r="E511" s="15"/>
      <c r="F511" s="16"/>
      <c r="G511" s="15"/>
      <c r="H511" s="17" t="str">
        <f>IF(OR(C511="",AND(F511="",G511="")),"",IF(G511&lt;&gt;"",ROUND(G511,2),IF($B$8="ريال كامل",ROUNDDOWN(C511*(1-IF(F511&gt;1,F511/100,F511)),0),IF($B$8="ينتهي بـ ٩",ROUND((C511*(1-IF(F511&gt;1,F511/100,F511))+1)/10,0)*10-1,ROUND(C511*(1-IF(F511&gt;1,F511/100,F511)),2)))))</f>
        <v/>
      </c>
      <c r="I511" s="17" t="str">
        <f>IF(OR(C511="",D511=""),"",ROUND(C511/IF($B$5="نعم",1+$B$6,1)-D511-N(E511),2))</f>
        <v/>
      </c>
      <c r="J511" s="17" t="str">
        <f>IF(OR(H511="",D511=""),"",ROUND(H511/IF($B$5="نعم",1+$B$6,1)-D511-N(E511),2))</f>
        <v/>
      </c>
      <c r="K511" s="18" t="str">
        <f>IF(OR(J511="",N(H511)&lt;=0),"",J511/(H511/IF($B$5="نعم",1+$B$6,1)))</f>
        <v/>
      </c>
      <c r="L511" s="18" t="str">
        <f>IF(OR(I511="",J511="",N(I511)&lt;=0),"",1-J511/I511)</f>
        <v/>
      </c>
      <c r="M511" s="14"/>
      <c r="N511" s="19" t="str">
        <f>IF(AND(A511="",C511=""),"",IF(A511="","رقم المنتج ناقص",IF(AND($B$9="سلة",ISERROR(VALUE(A511))),"رقم المنتج: أرقام إنجليزية بس",IF(COUNTIF($A$11:$A$1010,A511)&gt;1,"رقم المنتج مكرر",IF(C511="","السعر الحالي ناقص",IF(H511="","حط نسبة خصم أو سعر عرض",IF(H511&lt;=0,"سعر العرض لازم يكون أكبر من صفر",IF(H511&gt;=C511,"سعر العرض = السعر أو أعلى",IF(AND(J511&lt;&gt;"",N(J511)&lt;0,M511&lt;&gt;"نعم"),"تحت التكلفة",IF($B$4="","حط نهاية العرض فوق",IF(AND($B$2&lt;&gt;"",$B$4&lt;$B$2),"النهاية قبل البداية",IF($B$4&lt;TODAY(),"تاريخ النهاية راح",IF(D511="","تمام، بس بدون تكلفة (ما نقدر نحسب ربحك)",IF(N(J511)&lt;0,"تحت التكلفة، وانت قاصد",IF(K511&lt;$B$7,"تمام، بس هامشك أقل من حدّك","جاهز")))))))))))))))</f>
        <v/>
      </c>
      <c r="O511" s="19" t="b">
        <f>AND(N511&lt;&gt;"",ISNA(MATCH(N511,{"رقم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2">
      <c r="A512" s="13"/>
      <c r="B512" s="14"/>
      <c r="C512" s="15"/>
      <c r="D512" s="15"/>
      <c r="E512" s="15"/>
      <c r="F512" s="16"/>
      <c r="G512" s="15"/>
      <c r="H512" s="17" t="str">
        <f>IF(OR(C512="",AND(F512="",G512="")),"",IF(G512&lt;&gt;"",ROUND(G512,2),IF($B$8="ريال كامل",ROUNDDOWN(C512*(1-IF(F512&gt;1,F512/100,F512)),0),IF($B$8="ينتهي بـ ٩",ROUND((C512*(1-IF(F512&gt;1,F512/100,F512))+1)/10,0)*10-1,ROUND(C512*(1-IF(F512&gt;1,F512/100,F512)),2)))))</f>
        <v/>
      </c>
      <c r="I512" s="17" t="str">
        <f>IF(OR(C512="",D512=""),"",ROUND(C512/IF($B$5="نعم",1+$B$6,1)-D512-N(E512),2))</f>
        <v/>
      </c>
      <c r="J512" s="17" t="str">
        <f>IF(OR(H512="",D512=""),"",ROUND(H512/IF($B$5="نعم",1+$B$6,1)-D512-N(E512),2))</f>
        <v/>
      </c>
      <c r="K512" s="18" t="str">
        <f>IF(OR(J512="",N(H512)&lt;=0),"",J512/(H512/IF($B$5="نعم",1+$B$6,1)))</f>
        <v/>
      </c>
      <c r="L512" s="18" t="str">
        <f>IF(OR(I512="",J512="",N(I512)&lt;=0),"",1-J512/I512)</f>
        <v/>
      </c>
      <c r="M512" s="14"/>
      <c r="N512" s="19" t="str">
        <f>IF(AND(A512="",C512=""),"",IF(A512="","رقم المنتج ناقص",IF(AND($B$9="سلة",ISERROR(VALUE(A512))),"رقم المنتج: أرقام إنجليزية بس",IF(COUNTIF($A$11:$A$1010,A512)&gt;1,"رقم المنتج مكرر",IF(C512="","السعر الحالي ناقص",IF(H512="","حط نسبة خصم أو سعر عرض",IF(H512&lt;=0,"سعر العرض لازم يكون أكبر من صفر",IF(H512&gt;=C512,"سعر العرض = السعر أو أعلى",IF(AND(J512&lt;&gt;"",N(J512)&lt;0,M512&lt;&gt;"نعم"),"تحت التكلفة",IF($B$4="","حط نهاية العرض فوق",IF(AND($B$2&lt;&gt;"",$B$4&lt;$B$2),"النهاية قبل البداية",IF($B$4&lt;TODAY(),"تاريخ النهاية راح",IF(D512="","تمام، بس بدون تكلفة (ما نقدر نحسب ربحك)",IF(N(J512)&lt;0,"تحت التكلفة، وانت قاصد",IF(K512&lt;$B$7,"تمام، بس هامشك أقل من حدّك","جاهز")))))))))))))))</f>
        <v/>
      </c>
      <c r="O512" s="19" t="b">
        <f>AND(N512&lt;&gt;"",ISNA(MATCH(N512,{"رقم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3">
      <c r="A513" s="13"/>
      <c r="B513" s="14"/>
      <c r="C513" s="15"/>
      <c r="D513" s="15"/>
      <c r="E513" s="15"/>
      <c r="F513" s="16"/>
      <c r="G513" s="15"/>
      <c r="H513" s="17" t="str">
        <f>IF(OR(C513="",AND(F513="",G513="")),"",IF(G513&lt;&gt;"",ROUND(G513,2),IF($B$8="ريال كامل",ROUNDDOWN(C513*(1-IF(F513&gt;1,F513/100,F513)),0),IF($B$8="ينتهي بـ ٩",ROUND((C513*(1-IF(F513&gt;1,F513/100,F513))+1)/10,0)*10-1,ROUND(C513*(1-IF(F513&gt;1,F513/100,F513)),2)))))</f>
        <v/>
      </c>
      <c r="I513" s="17" t="str">
        <f>IF(OR(C513="",D513=""),"",ROUND(C513/IF($B$5="نعم",1+$B$6,1)-D513-N(E513),2))</f>
        <v/>
      </c>
      <c r="J513" s="17" t="str">
        <f>IF(OR(H513="",D513=""),"",ROUND(H513/IF($B$5="نعم",1+$B$6,1)-D513-N(E513),2))</f>
        <v/>
      </c>
      <c r="K513" s="18" t="str">
        <f>IF(OR(J513="",N(H513)&lt;=0),"",J513/(H513/IF($B$5="نعم",1+$B$6,1)))</f>
        <v/>
      </c>
      <c r="L513" s="18" t="str">
        <f>IF(OR(I513="",J513="",N(I513)&lt;=0),"",1-J513/I513)</f>
        <v/>
      </c>
      <c r="M513" s="14"/>
      <c r="N513" s="19" t="str">
        <f>IF(AND(A513="",C513=""),"",IF(A513="","رقم المنتج ناقص",IF(AND($B$9="سلة",ISERROR(VALUE(A513))),"رقم المنتج: أرقام إنجليزية بس",IF(COUNTIF($A$11:$A$1010,A513)&gt;1,"رقم المنتج مكرر",IF(C513="","السعر الحالي ناقص",IF(H513="","حط نسبة خصم أو سعر عرض",IF(H513&lt;=0,"سعر العرض لازم يكون أكبر من صفر",IF(H513&gt;=C513,"سعر العرض = السعر أو أعلى",IF(AND(J513&lt;&gt;"",N(J513)&lt;0,M513&lt;&gt;"نعم"),"تحت التكلفة",IF($B$4="","حط نهاية العرض فوق",IF(AND($B$2&lt;&gt;"",$B$4&lt;$B$2),"النهاية قبل البداية",IF($B$4&lt;TODAY(),"تاريخ النهاية راح",IF(D513="","تمام، بس بدون تكلفة (ما نقدر نحسب ربحك)",IF(N(J513)&lt;0,"تحت التكلفة، وانت قاصد",IF(K513&lt;$B$7,"تمام، بس هامشك أقل من حدّك","جاهز")))))))))))))))</f>
        <v/>
      </c>
      <c r="O513" s="19" t="b">
        <f>AND(N513&lt;&gt;"",ISNA(MATCH(N513,{"رقم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4">
      <c r="A514" s="13"/>
      <c r="B514" s="14"/>
      <c r="C514" s="15"/>
      <c r="D514" s="15"/>
      <c r="E514" s="15"/>
      <c r="F514" s="16"/>
      <c r="G514" s="15"/>
      <c r="H514" s="17" t="str">
        <f>IF(OR(C514="",AND(F514="",G514="")),"",IF(G514&lt;&gt;"",ROUND(G514,2),IF($B$8="ريال كامل",ROUNDDOWN(C514*(1-IF(F514&gt;1,F514/100,F514)),0),IF($B$8="ينتهي بـ ٩",ROUND((C514*(1-IF(F514&gt;1,F514/100,F514))+1)/10,0)*10-1,ROUND(C514*(1-IF(F514&gt;1,F514/100,F514)),2)))))</f>
        <v/>
      </c>
      <c r="I514" s="17" t="str">
        <f>IF(OR(C514="",D514=""),"",ROUND(C514/IF($B$5="نعم",1+$B$6,1)-D514-N(E514),2))</f>
        <v/>
      </c>
      <c r="J514" s="17" t="str">
        <f>IF(OR(H514="",D514=""),"",ROUND(H514/IF($B$5="نعم",1+$B$6,1)-D514-N(E514),2))</f>
        <v/>
      </c>
      <c r="K514" s="18" t="str">
        <f>IF(OR(J514="",N(H514)&lt;=0),"",J514/(H514/IF($B$5="نعم",1+$B$6,1)))</f>
        <v/>
      </c>
      <c r="L514" s="18" t="str">
        <f>IF(OR(I514="",J514="",N(I514)&lt;=0),"",1-J514/I514)</f>
        <v/>
      </c>
      <c r="M514" s="14"/>
      <c r="N514" s="19" t="str">
        <f>IF(AND(A514="",C514=""),"",IF(A514="","رقم المنتج ناقص",IF(AND($B$9="سلة",ISERROR(VALUE(A514))),"رقم المنتج: أرقام إنجليزية بس",IF(COUNTIF($A$11:$A$1010,A514)&gt;1,"رقم المنتج مكرر",IF(C514="","السعر الحالي ناقص",IF(H514="","حط نسبة خصم أو سعر عرض",IF(H514&lt;=0,"سعر العرض لازم يكون أكبر من صفر",IF(H514&gt;=C514,"سعر العرض = السعر أو أعلى",IF(AND(J514&lt;&gt;"",N(J514)&lt;0,M514&lt;&gt;"نعم"),"تحت التكلفة",IF($B$4="","حط نهاية العرض فوق",IF(AND($B$2&lt;&gt;"",$B$4&lt;$B$2),"النهاية قبل البداية",IF($B$4&lt;TODAY(),"تاريخ النهاية راح",IF(D514="","تمام، بس بدون تكلفة (ما نقدر نحسب ربحك)",IF(N(J514)&lt;0,"تحت التكلفة، وانت قاصد",IF(K514&lt;$B$7,"تمام، بس هامشك أقل من حدّك","جاهز")))))))))))))))</f>
        <v/>
      </c>
      <c r="O514" s="19" t="b">
        <f>AND(N514&lt;&gt;"",ISNA(MATCH(N514,{"رقم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5">
      <c r="A515" s="13"/>
      <c r="B515" s="14"/>
      <c r="C515" s="15"/>
      <c r="D515" s="15"/>
      <c r="E515" s="15"/>
      <c r="F515" s="16"/>
      <c r="G515" s="15"/>
      <c r="H515" s="17" t="str">
        <f>IF(OR(C515="",AND(F515="",G515="")),"",IF(G515&lt;&gt;"",ROUND(G515,2),IF($B$8="ريال كامل",ROUNDDOWN(C515*(1-IF(F515&gt;1,F515/100,F515)),0),IF($B$8="ينتهي بـ ٩",ROUND((C515*(1-IF(F515&gt;1,F515/100,F515))+1)/10,0)*10-1,ROUND(C515*(1-IF(F515&gt;1,F515/100,F515)),2)))))</f>
        <v/>
      </c>
      <c r="I515" s="17" t="str">
        <f>IF(OR(C515="",D515=""),"",ROUND(C515/IF($B$5="نعم",1+$B$6,1)-D515-N(E515),2))</f>
        <v/>
      </c>
      <c r="J515" s="17" t="str">
        <f>IF(OR(H515="",D515=""),"",ROUND(H515/IF($B$5="نعم",1+$B$6,1)-D515-N(E515),2))</f>
        <v/>
      </c>
      <c r="K515" s="18" t="str">
        <f>IF(OR(J515="",N(H515)&lt;=0),"",J515/(H515/IF($B$5="نعم",1+$B$6,1)))</f>
        <v/>
      </c>
      <c r="L515" s="18" t="str">
        <f>IF(OR(I515="",J515="",N(I515)&lt;=0),"",1-J515/I515)</f>
        <v/>
      </c>
      <c r="M515" s="14"/>
      <c r="N515" s="19" t="str">
        <f>IF(AND(A515="",C515=""),"",IF(A515="","رقم المنتج ناقص",IF(AND($B$9="سلة",ISERROR(VALUE(A515))),"رقم المنتج: أرقام إنجليزية بس",IF(COUNTIF($A$11:$A$1010,A515)&gt;1,"رقم المنتج مكرر",IF(C515="","السعر الحالي ناقص",IF(H515="","حط نسبة خصم أو سعر عرض",IF(H515&lt;=0,"سعر العرض لازم يكون أكبر من صفر",IF(H515&gt;=C515,"سعر العرض = السعر أو أعلى",IF(AND(J515&lt;&gt;"",N(J515)&lt;0,M515&lt;&gt;"نعم"),"تحت التكلفة",IF($B$4="","حط نهاية العرض فوق",IF(AND($B$2&lt;&gt;"",$B$4&lt;$B$2),"النهاية قبل البداية",IF($B$4&lt;TODAY(),"تاريخ النهاية راح",IF(D515="","تمام، بس بدون تكلفة (ما نقدر نحسب ربحك)",IF(N(J515)&lt;0,"تحت التكلفة، وانت قاصد",IF(K515&lt;$B$7,"تمام، بس هامشك أقل من حدّك","جاهز")))))))))))))))</f>
        <v/>
      </c>
      <c r="O515" s="19" t="b">
        <f>AND(N515&lt;&gt;"",ISNA(MATCH(N515,{"رقم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6">
      <c r="A516" s="13"/>
      <c r="B516" s="14"/>
      <c r="C516" s="15"/>
      <c r="D516" s="15"/>
      <c r="E516" s="15"/>
      <c r="F516" s="16"/>
      <c r="G516" s="15"/>
      <c r="H516" s="17" t="str">
        <f>IF(OR(C516="",AND(F516="",G516="")),"",IF(G516&lt;&gt;"",ROUND(G516,2),IF($B$8="ريال كامل",ROUNDDOWN(C516*(1-IF(F516&gt;1,F516/100,F516)),0),IF($B$8="ينتهي بـ ٩",ROUND((C516*(1-IF(F516&gt;1,F516/100,F516))+1)/10,0)*10-1,ROUND(C516*(1-IF(F516&gt;1,F516/100,F516)),2)))))</f>
        <v/>
      </c>
      <c r="I516" s="17" t="str">
        <f>IF(OR(C516="",D516=""),"",ROUND(C516/IF($B$5="نعم",1+$B$6,1)-D516-N(E516),2))</f>
        <v/>
      </c>
      <c r="J516" s="17" t="str">
        <f>IF(OR(H516="",D516=""),"",ROUND(H516/IF($B$5="نعم",1+$B$6,1)-D516-N(E516),2))</f>
        <v/>
      </c>
      <c r="K516" s="18" t="str">
        <f>IF(OR(J516="",N(H516)&lt;=0),"",J516/(H516/IF($B$5="نعم",1+$B$6,1)))</f>
        <v/>
      </c>
      <c r="L516" s="18" t="str">
        <f>IF(OR(I516="",J516="",N(I516)&lt;=0),"",1-J516/I516)</f>
        <v/>
      </c>
      <c r="M516" s="14"/>
      <c r="N516" s="19" t="str">
        <f>IF(AND(A516="",C516=""),"",IF(A516="","رقم المنتج ناقص",IF(AND($B$9="سلة",ISERROR(VALUE(A516))),"رقم المنتج: أرقام إنجليزية بس",IF(COUNTIF($A$11:$A$1010,A516)&gt;1,"رقم المنتج مكرر",IF(C516="","السعر الحالي ناقص",IF(H516="","حط نسبة خصم أو سعر عرض",IF(H516&lt;=0,"سعر العرض لازم يكون أكبر من صفر",IF(H516&gt;=C516,"سعر العرض = السعر أو أعلى",IF(AND(J516&lt;&gt;"",N(J516)&lt;0,M516&lt;&gt;"نعم"),"تحت التكلفة",IF($B$4="","حط نهاية العرض فوق",IF(AND($B$2&lt;&gt;"",$B$4&lt;$B$2),"النهاية قبل البداية",IF($B$4&lt;TODAY(),"تاريخ النهاية راح",IF(D516="","تمام، بس بدون تكلفة (ما نقدر نحسب ربحك)",IF(N(J516)&lt;0,"تحت التكلفة، وانت قاصد",IF(K516&lt;$B$7,"تمام، بس هامشك أقل من حدّك","جاهز")))))))))))))))</f>
        <v/>
      </c>
      <c r="O516" s="19" t="b">
        <f>AND(N516&lt;&gt;"",ISNA(MATCH(N516,{"رقم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7">
      <c r="A517" s="13"/>
      <c r="B517" s="14"/>
      <c r="C517" s="15"/>
      <c r="D517" s="15"/>
      <c r="E517" s="15"/>
      <c r="F517" s="16"/>
      <c r="G517" s="15"/>
      <c r="H517" s="17" t="str">
        <f>IF(OR(C517="",AND(F517="",G517="")),"",IF(G517&lt;&gt;"",ROUND(G517,2),IF($B$8="ريال كامل",ROUNDDOWN(C517*(1-IF(F517&gt;1,F517/100,F517)),0),IF($B$8="ينتهي بـ ٩",ROUND((C517*(1-IF(F517&gt;1,F517/100,F517))+1)/10,0)*10-1,ROUND(C517*(1-IF(F517&gt;1,F517/100,F517)),2)))))</f>
        <v/>
      </c>
      <c r="I517" s="17" t="str">
        <f>IF(OR(C517="",D517=""),"",ROUND(C517/IF($B$5="نعم",1+$B$6,1)-D517-N(E517),2))</f>
        <v/>
      </c>
      <c r="J517" s="17" t="str">
        <f>IF(OR(H517="",D517=""),"",ROUND(H517/IF($B$5="نعم",1+$B$6,1)-D517-N(E517),2))</f>
        <v/>
      </c>
      <c r="K517" s="18" t="str">
        <f>IF(OR(J517="",N(H517)&lt;=0),"",J517/(H517/IF($B$5="نعم",1+$B$6,1)))</f>
        <v/>
      </c>
      <c r="L517" s="18" t="str">
        <f>IF(OR(I517="",J517="",N(I517)&lt;=0),"",1-J517/I517)</f>
        <v/>
      </c>
      <c r="M517" s="14"/>
      <c r="N517" s="19" t="str">
        <f>IF(AND(A517="",C517=""),"",IF(A517="","رقم المنتج ناقص",IF(AND($B$9="سلة",ISERROR(VALUE(A517))),"رقم المنتج: أرقام إنجليزية بس",IF(COUNTIF($A$11:$A$1010,A517)&gt;1,"رقم المنتج مكرر",IF(C517="","السعر الحالي ناقص",IF(H517="","حط نسبة خصم أو سعر عرض",IF(H517&lt;=0,"سعر العرض لازم يكون أكبر من صفر",IF(H517&gt;=C517,"سعر العرض = السعر أو أعلى",IF(AND(J517&lt;&gt;"",N(J517)&lt;0,M517&lt;&gt;"نعم"),"تحت التكلفة",IF($B$4="","حط نهاية العرض فوق",IF(AND($B$2&lt;&gt;"",$B$4&lt;$B$2),"النهاية قبل البداية",IF($B$4&lt;TODAY(),"تاريخ النهاية راح",IF(D517="","تمام، بس بدون تكلفة (ما نقدر نحسب ربحك)",IF(N(J517)&lt;0,"تحت التكلفة، وانت قاصد",IF(K517&lt;$B$7,"تمام، بس هامشك أقل من حدّك","جاهز")))))))))))))))</f>
        <v/>
      </c>
      <c r="O517" s="19" t="b">
        <f>AND(N517&lt;&gt;"",ISNA(MATCH(N517,{"رقم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8">
      <c r="A518" s="13"/>
      <c r="B518" s="14"/>
      <c r="C518" s="15"/>
      <c r="D518" s="15"/>
      <c r="E518" s="15"/>
      <c r="F518" s="16"/>
      <c r="G518" s="15"/>
      <c r="H518" s="17" t="str">
        <f>IF(OR(C518="",AND(F518="",G518="")),"",IF(G518&lt;&gt;"",ROUND(G518,2),IF($B$8="ريال كامل",ROUNDDOWN(C518*(1-IF(F518&gt;1,F518/100,F518)),0),IF($B$8="ينتهي بـ ٩",ROUND((C518*(1-IF(F518&gt;1,F518/100,F518))+1)/10,0)*10-1,ROUND(C518*(1-IF(F518&gt;1,F518/100,F518)),2)))))</f>
        <v/>
      </c>
      <c r="I518" s="17" t="str">
        <f>IF(OR(C518="",D518=""),"",ROUND(C518/IF($B$5="نعم",1+$B$6,1)-D518-N(E518),2))</f>
        <v/>
      </c>
      <c r="J518" s="17" t="str">
        <f>IF(OR(H518="",D518=""),"",ROUND(H518/IF($B$5="نعم",1+$B$6,1)-D518-N(E518),2))</f>
        <v/>
      </c>
      <c r="K518" s="18" t="str">
        <f>IF(OR(J518="",N(H518)&lt;=0),"",J518/(H518/IF($B$5="نعم",1+$B$6,1)))</f>
        <v/>
      </c>
      <c r="L518" s="18" t="str">
        <f>IF(OR(I518="",J518="",N(I518)&lt;=0),"",1-J518/I518)</f>
        <v/>
      </c>
      <c r="M518" s="14"/>
      <c r="N518" s="19" t="str">
        <f>IF(AND(A518="",C518=""),"",IF(A518="","رقم المنتج ناقص",IF(AND($B$9="سلة",ISERROR(VALUE(A518))),"رقم المنتج: أرقام إنجليزية بس",IF(COUNTIF($A$11:$A$1010,A518)&gt;1,"رقم المنتج مكرر",IF(C518="","السعر الحالي ناقص",IF(H518="","حط نسبة خصم أو سعر عرض",IF(H518&lt;=0,"سعر العرض لازم يكون أكبر من صفر",IF(H518&gt;=C518,"سعر العرض = السعر أو أعلى",IF(AND(J518&lt;&gt;"",N(J518)&lt;0,M518&lt;&gt;"نعم"),"تحت التكلفة",IF($B$4="","حط نهاية العرض فوق",IF(AND($B$2&lt;&gt;"",$B$4&lt;$B$2),"النهاية قبل البداية",IF($B$4&lt;TODAY(),"تاريخ النهاية راح",IF(D518="","تمام، بس بدون تكلفة (ما نقدر نحسب ربحك)",IF(N(J518)&lt;0,"تحت التكلفة، وانت قاصد",IF(K518&lt;$B$7,"تمام، بس هامشك أقل من حدّك","جاهز")))))))))))))))</f>
        <v/>
      </c>
      <c r="O518" s="19" t="b">
        <f>AND(N518&lt;&gt;"",ISNA(MATCH(N518,{"رقم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19">
      <c r="A519" s="13"/>
      <c r="B519" s="14"/>
      <c r="C519" s="15"/>
      <c r="D519" s="15"/>
      <c r="E519" s="15"/>
      <c r="F519" s="16"/>
      <c r="G519" s="15"/>
      <c r="H519" s="17" t="str">
        <f>IF(OR(C519="",AND(F519="",G519="")),"",IF(G519&lt;&gt;"",ROUND(G519,2),IF($B$8="ريال كامل",ROUNDDOWN(C519*(1-IF(F519&gt;1,F519/100,F519)),0),IF($B$8="ينتهي بـ ٩",ROUND((C519*(1-IF(F519&gt;1,F519/100,F519))+1)/10,0)*10-1,ROUND(C519*(1-IF(F519&gt;1,F519/100,F519)),2)))))</f>
        <v/>
      </c>
      <c r="I519" s="17" t="str">
        <f>IF(OR(C519="",D519=""),"",ROUND(C519/IF($B$5="نعم",1+$B$6,1)-D519-N(E519),2))</f>
        <v/>
      </c>
      <c r="J519" s="17" t="str">
        <f>IF(OR(H519="",D519=""),"",ROUND(H519/IF($B$5="نعم",1+$B$6,1)-D519-N(E519),2))</f>
        <v/>
      </c>
      <c r="K519" s="18" t="str">
        <f>IF(OR(J519="",N(H519)&lt;=0),"",J519/(H519/IF($B$5="نعم",1+$B$6,1)))</f>
        <v/>
      </c>
      <c r="L519" s="18" t="str">
        <f>IF(OR(I519="",J519="",N(I519)&lt;=0),"",1-J519/I519)</f>
        <v/>
      </c>
      <c r="M519" s="14"/>
      <c r="N519" s="19" t="str">
        <f>IF(AND(A519="",C519=""),"",IF(A519="","رقم المنتج ناقص",IF(AND($B$9="سلة",ISERROR(VALUE(A519))),"رقم المنتج: أرقام إنجليزية بس",IF(COUNTIF($A$11:$A$1010,A519)&gt;1,"رقم المنتج مكرر",IF(C519="","السعر الحالي ناقص",IF(H519="","حط نسبة خصم أو سعر عرض",IF(H519&lt;=0,"سعر العرض لازم يكون أكبر من صفر",IF(H519&gt;=C519,"سعر العرض = السعر أو أعلى",IF(AND(J519&lt;&gt;"",N(J519)&lt;0,M519&lt;&gt;"نعم"),"تحت التكلفة",IF($B$4="","حط نهاية العرض فوق",IF(AND($B$2&lt;&gt;"",$B$4&lt;$B$2),"النهاية قبل البداية",IF($B$4&lt;TODAY(),"تاريخ النهاية راح",IF(D519="","تمام، بس بدون تكلفة (ما نقدر نحسب ربحك)",IF(N(J519)&lt;0,"تحت التكلفة، وانت قاصد",IF(K519&lt;$B$7,"تمام، بس هامشك أقل من حدّك","جاهز")))))))))))))))</f>
        <v/>
      </c>
      <c r="O519" s="19" t="b">
        <f>AND(N519&lt;&gt;"",ISNA(MATCH(N519,{"رقم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0">
      <c r="A520" s="13"/>
      <c r="B520" s="14"/>
      <c r="C520" s="15"/>
      <c r="D520" s="15"/>
      <c r="E520" s="15"/>
      <c r="F520" s="16"/>
      <c r="G520" s="15"/>
      <c r="H520" s="17" t="str">
        <f>IF(OR(C520="",AND(F520="",G520="")),"",IF(G520&lt;&gt;"",ROUND(G520,2),IF($B$8="ريال كامل",ROUNDDOWN(C520*(1-IF(F520&gt;1,F520/100,F520)),0),IF($B$8="ينتهي بـ ٩",ROUND((C520*(1-IF(F520&gt;1,F520/100,F520))+1)/10,0)*10-1,ROUND(C520*(1-IF(F520&gt;1,F520/100,F520)),2)))))</f>
        <v/>
      </c>
      <c r="I520" s="17" t="str">
        <f>IF(OR(C520="",D520=""),"",ROUND(C520/IF($B$5="نعم",1+$B$6,1)-D520-N(E520),2))</f>
        <v/>
      </c>
      <c r="J520" s="17" t="str">
        <f>IF(OR(H520="",D520=""),"",ROUND(H520/IF($B$5="نعم",1+$B$6,1)-D520-N(E520),2))</f>
        <v/>
      </c>
      <c r="K520" s="18" t="str">
        <f>IF(OR(J520="",N(H520)&lt;=0),"",J520/(H520/IF($B$5="نعم",1+$B$6,1)))</f>
        <v/>
      </c>
      <c r="L520" s="18" t="str">
        <f>IF(OR(I520="",J520="",N(I520)&lt;=0),"",1-J520/I520)</f>
        <v/>
      </c>
      <c r="M520" s="14"/>
      <c r="N520" s="19" t="str">
        <f>IF(AND(A520="",C520=""),"",IF(A520="","رقم المنتج ناقص",IF(AND($B$9="سلة",ISERROR(VALUE(A520))),"رقم المنتج: أرقام إنجليزية بس",IF(COUNTIF($A$11:$A$1010,A520)&gt;1,"رقم المنتج مكرر",IF(C520="","السعر الحالي ناقص",IF(H520="","حط نسبة خصم أو سعر عرض",IF(H520&lt;=0,"سعر العرض لازم يكون أكبر من صفر",IF(H520&gt;=C520,"سعر العرض = السعر أو أعلى",IF(AND(J520&lt;&gt;"",N(J520)&lt;0,M520&lt;&gt;"نعم"),"تحت التكلفة",IF($B$4="","حط نهاية العرض فوق",IF(AND($B$2&lt;&gt;"",$B$4&lt;$B$2),"النهاية قبل البداية",IF($B$4&lt;TODAY(),"تاريخ النهاية راح",IF(D520="","تمام، بس بدون تكلفة (ما نقدر نحسب ربحك)",IF(N(J520)&lt;0,"تحت التكلفة، وانت قاصد",IF(K520&lt;$B$7,"تمام، بس هامشك أقل من حدّك","جاهز")))))))))))))))</f>
        <v/>
      </c>
      <c r="O520" s="19" t="b">
        <f>AND(N520&lt;&gt;"",ISNA(MATCH(N520,{"رقم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1">
      <c r="A521" s="13"/>
      <c r="B521" s="14"/>
      <c r="C521" s="15"/>
      <c r="D521" s="15"/>
      <c r="E521" s="15"/>
      <c r="F521" s="16"/>
      <c r="G521" s="15"/>
      <c r="H521" s="17" t="str">
        <f>IF(OR(C521="",AND(F521="",G521="")),"",IF(G521&lt;&gt;"",ROUND(G521,2),IF($B$8="ريال كامل",ROUNDDOWN(C521*(1-IF(F521&gt;1,F521/100,F521)),0),IF($B$8="ينتهي بـ ٩",ROUND((C521*(1-IF(F521&gt;1,F521/100,F521))+1)/10,0)*10-1,ROUND(C521*(1-IF(F521&gt;1,F521/100,F521)),2)))))</f>
        <v/>
      </c>
      <c r="I521" s="17" t="str">
        <f>IF(OR(C521="",D521=""),"",ROUND(C521/IF($B$5="نعم",1+$B$6,1)-D521-N(E521),2))</f>
        <v/>
      </c>
      <c r="J521" s="17" t="str">
        <f>IF(OR(H521="",D521=""),"",ROUND(H521/IF($B$5="نعم",1+$B$6,1)-D521-N(E521),2))</f>
        <v/>
      </c>
      <c r="K521" s="18" t="str">
        <f>IF(OR(J521="",N(H521)&lt;=0),"",J521/(H521/IF($B$5="نعم",1+$B$6,1)))</f>
        <v/>
      </c>
      <c r="L521" s="18" t="str">
        <f>IF(OR(I521="",J521="",N(I521)&lt;=0),"",1-J521/I521)</f>
        <v/>
      </c>
      <c r="M521" s="14"/>
      <c r="N521" s="19" t="str">
        <f>IF(AND(A521="",C521=""),"",IF(A521="","رقم المنتج ناقص",IF(AND($B$9="سلة",ISERROR(VALUE(A521))),"رقم المنتج: أرقام إنجليزية بس",IF(COUNTIF($A$11:$A$1010,A521)&gt;1,"رقم المنتج مكرر",IF(C521="","السعر الحالي ناقص",IF(H521="","حط نسبة خصم أو سعر عرض",IF(H521&lt;=0,"سعر العرض لازم يكون أكبر من صفر",IF(H521&gt;=C521,"سعر العرض = السعر أو أعلى",IF(AND(J521&lt;&gt;"",N(J521)&lt;0,M521&lt;&gt;"نعم"),"تحت التكلفة",IF($B$4="","حط نهاية العرض فوق",IF(AND($B$2&lt;&gt;"",$B$4&lt;$B$2),"النهاية قبل البداية",IF($B$4&lt;TODAY(),"تاريخ النهاية راح",IF(D521="","تمام، بس بدون تكلفة (ما نقدر نحسب ربحك)",IF(N(J521)&lt;0,"تحت التكلفة، وانت قاصد",IF(K521&lt;$B$7,"تمام، بس هامشك أقل من حدّك","جاهز")))))))))))))))</f>
        <v/>
      </c>
      <c r="O521" s="19" t="b">
        <f>AND(N521&lt;&gt;"",ISNA(MATCH(N521,{"رقم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2">
      <c r="A522" s="13"/>
      <c r="B522" s="14"/>
      <c r="C522" s="15"/>
      <c r="D522" s="15"/>
      <c r="E522" s="15"/>
      <c r="F522" s="16"/>
      <c r="G522" s="15"/>
      <c r="H522" s="17" t="str">
        <f>IF(OR(C522="",AND(F522="",G522="")),"",IF(G522&lt;&gt;"",ROUND(G522,2),IF($B$8="ريال كامل",ROUNDDOWN(C522*(1-IF(F522&gt;1,F522/100,F522)),0),IF($B$8="ينتهي بـ ٩",ROUND((C522*(1-IF(F522&gt;1,F522/100,F522))+1)/10,0)*10-1,ROUND(C522*(1-IF(F522&gt;1,F522/100,F522)),2)))))</f>
        <v/>
      </c>
      <c r="I522" s="17" t="str">
        <f>IF(OR(C522="",D522=""),"",ROUND(C522/IF($B$5="نعم",1+$B$6,1)-D522-N(E522),2))</f>
        <v/>
      </c>
      <c r="J522" s="17" t="str">
        <f>IF(OR(H522="",D522=""),"",ROUND(H522/IF($B$5="نعم",1+$B$6,1)-D522-N(E522),2))</f>
        <v/>
      </c>
      <c r="K522" s="18" t="str">
        <f>IF(OR(J522="",N(H522)&lt;=0),"",J522/(H522/IF($B$5="نعم",1+$B$6,1)))</f>
        <v/>
      </c>
      <c r="L522" s="18" t="str">
        <f>IF(OR(I522="",J522="",N(I522)&lt;=0),"",1-J522/I522)</f>
        <v/>
      </c>
      <c r="M522" s="14"/>
      <c r="N522" s="19" t="str">
        <f>IF(AND(A522="",C522=""),"",IF(A522="","رقم المنتج ناقص",IF(AND($B$9="سلة",ISERROR(VALUE(A522))),"رقم المنتج: أرقام إنجليزية بس",IF(COUNTIF($A$11:$A$1010,A522)&gt;1,"رقم المنتج مكرر",IF(C522="","السعر الحالي ناقص",IF(H522="","حط نسبة خصم أو سعر عرض",IF(H522&lt;=0,"سعر العرض لازم يكون أكبر من صفر",IF(H522&gt;=C522,"سعر العرض = السعر أو أعلى",IF(AND(J522&lt;&gt;"",N(J522)&lt;0,M522&lt;&gt;"نعم"),"تحت التكلفة",IF($B$4="","حط نهاية العرض فوق",IF(AND($B$2&lt;&gt;"",$B$4&lt;$B$2),"النهاية قبل البداية",IF($B$4&lt;TODAY(),"تاريخ النهاية راح",IF(D522="","تمام، بس بدون تكلفة (ما نقدر نحسب ربحك)",IF(N(J522)&lt;0,"تحت التكلفة، وانت قاصد",IF(K522&lt;$B$7,"تمام، بس هامشك أقل من حدّك","جاهز")))))))))))))))</f>
        <v/>
      </c>
      <c r="O522" s="19" t="b">
        <f>AND(N522&lt;&gt;"",ISNA(MATCH(N522,{"رقم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3">
      <c r="A523" s="13"/>
      <c r="B523" s="14"/>
      <c r="C523" s="15"/>
      <c r="D523" s="15"/>
      <c r="E523" s="15"/>
      <c r="F523" s="16"/>
      <c r="G523" s="15"/>
      <c r="H523" s="17" t="str">
        <f>IF(OR(C523="",AND(F523="",G523="")),"",IF(G523&lt;&gt;"",ROUND(G523,2),IF($B$8="ريال كامل",ROUNDDOWN(C523*(1-IF(F523&gt;1,F523/100,F523)),0),IF($B$8="ينتهي بـ ٩",ROUND((C523*(1-IF(F523&gt;1,F523/100,F523))+1)/10,0)*10-1,ROUND(C523*(1-IF(F523&gt;1,F523/100,F523)),2)))))</f>
        <v/>
      </c>
      <c r="I523" s="17" t="str">
        <f>IF(OR(C523="",D523=""),"",ROUND(C523/IF($B$5="نعم",1+$B$6,1)-D523-N(E523),2))</f>
        <v/>
      </c>
      <c r="J523" s="17" t="str">
        <f>IF(OR(H523="",D523=""),"",ROUND(H523/IF($B$5="نعم",1+$B$6,1)-D523-N(E523),2))</f>
        <v/>
      </c>
      <c r="K523" s="18" t="str">
        <f>IF(OR(J523="",N(H523)&lt;=0),"",J523/(H523/IF($B$5="نعم",1+$B$6,1)))</f>
        <v/>
      </c>
      <c r="L523" s="18" t="str">
        <f>IF(OR(I523="",J523="",N(I523)&lt;=0),"",1-J523/I523)</f>
        <v/>
      </c>
      <c r="M523" s="14"/>
      <c r="N523" s="19" t="str">
        <f>IF(AND(A523="",C523=""),"",IF(A523="","رقم المنتج ناقص",IF(AND($B$9="سلة",ISERROR(VALUE(A523))),"رقم المنتج: أرقام إنجليزية بس",IF(COUNTIF($A$11:$A$1010,A523)&gt;1,"رقم المنتج مكرر",IF(C523="","السعر الحالي ناقص",IF(H523="","حط نسبة خصم أو سعر عرض",IF(H523&lt;=0,"سعر العرض لازم يكون أكبر من صفر",IF(H523&gt;=C523,"سعر العرض = السعر أو أعلى",IF(AND(J523&lt;&gt;"",N(J523)&lt;0,M523&lt;&gt;"نعم"),"تحت التكلفة",IF($B$4="","حط نهاية العرض فوق",IF(AND($B$2&lt;&gt;"",$B$4&lt;$B$2),"النهاية قبل البداية",IF($B$4&lt;TODAY(),"تاريخ النهاية راح",IF(D523="","تمام، بس بدون تكلفة (ما نقدر نحسب ربحك)",IF(N(J523)&lt;0,"تحت التكلفة، وانت قاصد",IF(K523&lt;$B$7,"تمام، بس هامشك أقل من حدّك","جاهز")))))))))))))))</f>
        <v/>
      </c>
      <c r="O523" s="19" t="b">
        <f>AND(N523&lt;&gt;"",ISNA(MATCH(N523,{"رقم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4">
      <c r="A524" s="13"/>
      <c r="B524" s="14"/>
      <c r="C524" s="15"/>
      <c r="D524" s="15"/>
      <c r="E524" s="15"/>
      <c r="F524" s="16"/>
      <c r="G524" s="15"/>
      <c r="H524" s="17" t="str">
        <f>IF(OR(C524="",AND(F524="",G524="")),"",IF(G524&lt;&gt;"",ROUND(G524,2),IF($B$8="ريال كامل",ROUNDDOWN(C524*(1-IF(F524&gt;1,F524/100,F524)),0),IF($B$8="ينتهي بـ ٩",ROUND((C524*(1-IF(F524&gt;1,F524/100,F524))+1)/10,0)*10-1,ROUND(C524*(1-IF(F524&gt;1,F524/100,F524)),2)))))</f>
        <v/>
      </c>
      <c r="I524" s="17" t="str">
        <f>IF(OR(C524="",D524=""),"",ROUND(C524/IF($B$5="نعم",1+$B$6,1)-D524-N(E524),2))</f>
        <v/>
      </c>
      <c r="J524" s="17" t="str">
        <f>IF(OR(H524="",D524=""),"",ROUND(H524/IF($B$5="نعم",1+$B$6,1)-D524-N(E524),2))</f>
        <v/>
      </c>
      <c r="K524" s="18" t="str">
        <f>IF(OR(J524="",N(H524)&lt;=0),"",J524/(H524/IF($B$5="نعم",1+$B$6,1)))</f>
        <v/>
      </c>
      <c r="L524" s="18" t="str">
        <f>IF(OR(I524="",J524="",N(I524)&lt;=0),"",1-J524/I524)</f>
        <v/>
      </c>
      <c r="M524" s="14"/>
      <c r="N524" s="19" t="str">
        <f>IF(AND(A524="",C524=""),"",IF(A524="","رقم المنتج ناقص",IF(AND($B$9="سلة",ISERROR(VALUE(A524))),"رقم المنتج: أرقام إنجليزية بس",IF(COUNTIF($A$11:$A$1010,A524)&gt;1,"رقم المنتج مكرر",IF(C524="","السعر الحالي ناقص",IF(H524="","حط نسبة خصم أو سعر عرض",IF(H524&lt;=0,"سعر العرض لازم يكون أكبر من صفر",IF(H524&gt;=C524,"سعر العرض = السعر أو أعلى",IF(AND(J524&lt;&gt;"",N(J524)&lt;0,M524&lt;&gt;"نعم"),"تحت التكلفة",IF($B$4="","حط نهاية العرض فوق",IF(AND($B$2&lt;&gt;"",$B$4&lt;$B$2),"النهاية قبل البداية",IF($B$4&lt;TODAY(),"تاريخ النهاية راح",IF(D524="","تمام، بس بدون تكلفة (ما نقدر نحسب ربحك)",IF(N(J524)&lt;0,"تحت التكلفة، وانت قاصد",IF(K524&lt;$B$7,"تمام، بس هامشك أقل من حدّك","جاهز")))))))))))))))</f>
        <v/>
      </c>
      <c r="O524" s="19" t="b">
        <f>AND(N524&lt;&gt;"",ISNA(MATCH(N524,{"رقم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5">
      <c r="A525" s="13"/>
      <c r="B525" s="14"/>
      <c r="C525" s="15"/>
      <c r="D525" s="15"/>
      <c r="E525" s="15"/>
      <c r="F525" s="16"/>
      <c r="G525" s="15"/>
      <c r="H525" s="17" t="str">
        <f>IF(OR(C525="",AND(F525="",G525="")),"",IF(G525&lt;&gt;"",ROUND(G525,2),IF($B$8="ريال كامل",ROUNDDOWN(C525*(1-IF(F525&gt;1,F525/100,F525)),0),IF($B$8="ينتهي بـ ٩",ROUND((C525*(1-IF(F525&gt;1,F525/100,F525))+1)/10,0)*10-1,ROUND(C525*(1-IF(F525&gt;1,F525/100,F525)),2)))))</f>
        <v/>
      </c>
      <c r="I525" s="17" t="str">
        <f>IF(OR(C525="",D525=""),"",ROUND(C525/IF($B$5="نعم",1+$B$6,1)-D525-N(E525),2))</f>
        <v/>
      </c>
      <c r="J525" s="17" t="str">
        <f>IF(OR(H525="",D525=""),"",ROUND(H525/IF($B$5="نعم",1+$B$6,1)-D525-N(E525),2))</f>
        <v/>
      </c>
      <c r="K525" s="18" t="str">
        <f>IF(OR(J525="",N(H525)&lt;=0),"",J525/(H525/IF($B$5="نعم",1+$B$6,1)))</f>
        <v/>
      </c>
      <c r="L525" s="18" t="str">
        <f>IF(OR(I525="",J525="",N(I525)&lt;=0),"",1-J525/I525)</f>
        <v/>
      </c>
      <c r="M525" s="14"/>
      <c r="N525" s="19" t="str">
        <f>IF(AND(A525="",C525=""),"",IF(A525="","رقم المنتج ناقص",IF(AND($B$9="سلة",ISERROR(VALUE(A525))),"رقم المنتج: أرقام إنجليزية بس",IF(COUNTIF($A$11:$A$1010,A525)&gt;1,"رقم المنتج مكرر",IF(C525="","السعر الحالي ناقص",IF(H525="","حط نسبة خصم أو سعر عرض",IF(H525&lt;=0,"سعر العرض لازم يكون أكبر من صفر",IF(H525&gt;=C525,"سعر العرض = السعر أو أعلى",IF(AND(J525&lt;&gt;"",N(J525)&lt;0,M525&lt;&gt;"نعم"),"تحت التكلفة",IF($B$4="","حط نهاية العرض فوق",IF(AND($B$2&lt;&gt;"",$B$4&lt;$B$2),"النهاية قبل البداية",IF($B$4&lt;TODAY(),"تاريخ النهاية راح",IF(D525="","تمام، بس بدون تكلفة (ما نقدر نحسب ربحك)",IF(N(J525)&lt;0,"تحت التكلفة، وانت قاصد",IF(K525&lt;$B$7,"تمام، بس هامشك أقل من حدّك","جاهز")))))))))))))))</f>
        <v/>
      </c>
      <c r="O525" s="19" t="b">
        <f>AND(N525&lt;&gt;"",ISNA(MATCH(N525,{"رقم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6">
      <c r="A526" s="13"/>
      <c r="B526" s="14"/>
      <c r="C526" s="15"/>
      <c r="D526" s="15"/>
      <c r="E526" s="15"/>
      <c r="F526" s="16"/>
      <c r="G526" s="15"/>
      <c r="H526" s="17" t="str">
        <f>IF(OR(C526="",AND(F526="",G526="")),"",IF(G526&lt;&gt;"",ROUND(G526,2),IF($B$8="ريال كامل",ROUNDDOWN(C526*(1-IF(F526&gt;1,F526/100,F526)),0),IF($B$8="ينتهي بـ ٩",ROUND((C526*(1-IF(F526&gt;1,F526/100,F526))+1)/10,0)*10-1,ROUND(C526*(1-IF(F526&gt;1,F526/100,F526)),2)))))</f>
        <v/>
      </c>
      <c r="I526" s="17" t="str">
        <f>IF(OR(C526="",D526=""),"",ROUND(C526/IF($B$5="نعم",1+$B$6,1)-D526-N(E526),2))</f>
        <v/>
      </c>
      <c r="J526" s="17" t="str">
        <f>IF(OR(H526="",D526=""),"",ROUND(H526/IF($B$5="نعم",1+$B$6,1)-D526-N(E526),2))</f>
        <v/>
      </c>
      <c r="K526" s="18" t="str">
        <f>IF(OR(J526="",N(H526)&lt;=0),"",J526/(H526/IF($B$5="نعم",1+$B$6,1)))</f>
        <v/>
      </c>
      <c r="L526" s="18" t="str">
        <f>IF(OR(I526="",J526="",N(I526)&lt;=0),"",1-J526/I526)</f>
        <v/>
      </c>
      <c r="M526" s="14"/>
      <c r="N526" s="19" t="str">
        <f>IF(AND(A526="",C526=""),"",IF(A526="","رقم المنتج ناقص",IF(AND($B$9="سلة",ISERROR(VALUE(A526))),"رقم المنتج: أرقام إنجليزية بس",IF(COUNTIF($A$11:$A$1010,A526)&gt;1,"رقم المنتج مكرر",IF(C526="","السعر الحالي ناقص",IF(H526="","حط نسبة خصم أو سعر عرض",IF(H526&lt;=0,"سعر العرض لازم يكون أكبر من صفر",IF(H526&gt;=C526,"سعر العرض = السعر أو أعلى",IF(AND(J526&lt;&gt;"",N(J526)&lt;0,M526&lt;&gt;"نعم"),"تحت التكلفة",IF($B$4="","حط نهاية العرض فوق",IF(AND($B$2&lt;&gt;"",$B$4&lt;$B$2),"النهاية قبل البداية",IF($B$4&lt;TODAY(),"تاريخ النهاية راح",IF(D526="","تمام، بس بدون تكلفة (ما نقدر نحسب ربحك)",IF(N(J526)&lt;0,"تحت التكلفة، وانت قاصد",IF(K526&lt;$B$7,"تمام، بس هامشك أقل من حدّك","جاهز")))))))))))))))</f>
        <v/>
      </c>
      <c r="O526" s="19" t="b">
        <f>AND(N526&lt;&gt;"",ISNA(MATCH(N526,{"رقم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7">
      <c r="A527" s="13"/>
      <c r="B527" s="14"/>
      <c r="C527" s="15"/>
      <c r="D527" s="15"/>
      <c r="E527" s="15"/>
      <c r="F527" s="16"/>
      <c r="G527" s="15"/>
      <c r="H527" s="17" t="str">
        <f>IF(OR(C527="",AND(F527="",G527="")),"",IF(G527&lt;&gt;"",ROUND(G527,2),IF($B$8="ريال كامل",ROUNDDOWN(C527*(1-IF(F527&gt;1,F527/100,F527)),0),IF($B$8="ينتهي بـ ٩",ROUND((C527*(1-IF(F527&gt;1,F527/100,F527))+1)/10,0)*10-1,ROUND(C527*(1-IF(F527&gt;1,F527/100,F527)),2)))))</f>
        <v/>
      </c>
      <c r="I527" s="17" t="str">
        <f>IF(OR(C527="",D527=""),"",ROUND(C527/IF($B$5="نعم",1+$B$6,1)-D527-N(E527),2))</f>
        <v/>
      </c>
      <c r="J527" s="17" t="str">
        <f>IF(OR(H527="",D527=""),"",ROUND(H527/IF($B$5="نعم",1+$B$6,1)-D527-N(E527),2))</f>
        <v/>
      </c>
      <c r="K527" s="18" t="str">
        <f>IF(OR(J527="",N(H527)&lt;=0),"",J527/(H527/IF($B$5="نعم",1+$B$6,1)))</f>
        <v/>
      </c>
      <c r="L527" s="18" t="str">
        <f>IF(OR(I527="",J527="",N(I527)&lt;=0),"",1-J527/I527)</f>
        <v/>
      </c>
      <c r="M527" s="14"/>
      <c r="N527" s="19" t="str">
        <f>IF(AND(A527="",C527=""),"",IF(A527="","رقم المنتج ناقص",IF(AND($B$9="سلة",ISERROR(VALUE(A527))),"رقم المنتج: أرقام إنجليزية بس",IF(COUNTIF($A$11:$A$1010,A527)&gt;1,"رقم المنتج مكرر",IF(C527="","السعر الحالي ناقص",IF(H527="","حط نسبة خصم أو سعر عرض",IF(H527&lt;=0,"سعر العرض لازم يكون أكبر من صفر",IF(H527&gt;=C527,"سعر العرض = السعر أو أعلى",IF(AND(J527&lt;&gt;"",N(J527)&lt;0,M527&lt;&gt;"نعم"),"تحت التكلفة",IF($B$4="","حط نهاية العرض فوق",IF(AND($B$2&lt;&gt;"",$B$4&lt;$B$2),"النهاية قبل البداية",IF($B$4&lt;TODAY(),"تاريخ النهاية راح",IF(D527="","تمام، بس بدون تكلفة (ما نقدر نحسب ربحك)",IF(N(J527)&lt;0,"تحت التكلفة، وانت قاصد",IF(K527&lt;$B$7,"تمام، بس هامشك أقل من حدّك","جاهز")))))))))))))))</f>
        <v/>
      </c>
      <c r="O527" s="19" t="b">
        <f>AND(N527&lt;&gt;"",ISNA(MATCH(N527,{"رقم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8">
      <c r="A528" s="13"/>
      <c r="B528" s="14"/>
      <c r="C528" s="15"/>
      <c r="D528" s="15"/>
      <c r="E528" s="15"/>
      <c r="F528" s="16"/>
      <c r="G528" s="15"/>
      <c r="H528" s="17" t="str">
        <f>IF(OR(C528="",AND(F528="",G528="")),"",IF(G528&lt;&gt;"",ROUND(G528,2),IF($B$8="ريال كامل",ROUNDDOWN(C528*(1-IF(F528&gt;1,F528/100,F528)),0),IF($B$8="ينتهي بـ ٩",ROUND((C528*(1-IF(F528&gt;1,F528/100,F528))+1)/10,0)*10-1,ROUND(C528*(1-IF(F528&gt;1,F528/100,F528)),2)))))</f>
        <v/>
      </c>
      <c r="I528" s="17" t="str">
        <f>IF(OR(C528="",D528=""),"",ROUND(C528/IF($B$5="نعم",1+$B$6,1)-D528-N(E528),2))</f>
        <v/>
      </c>
      <c r="J528" s="17" t="str">
        <f>IF(OR(H528="",D528=""),"",ROUND(H528/IF($B$5="نعم",1+$B$6,1)-D528-N(E528),2))</f>
        <v/>
      </c>
      <c r="K528" s="18" t="str">
        <f>IF(OR(J528="",N(H528)&lt;=0),"",J528/(H528/IF($B$5="نعم",1+$B$6,1)))</f>
        <v/>
      </c>
      <c r="L528" s="18" t="str">
        <f>IF(OR(I528="",J528="",N(I528)&lt;=0),"",1-J528/I528)</f>
        <v/>
      </c>
      <c r="M528" s="14"/>
      <c r="N528" s="19" t="str">
        <f>IF(AND(A528="",C528=""),"",IF(A528="","رقم المنتج ناقص",IF(AND($B$9="سلة",ISERROR(VALUE(A528))),"رقم المنتج: أرقام إنجليزية بس",IF(COUNTIF($A$11:$A$1010,A528)&gt;1,"رقم المنتج مكرر",IF(C528="","السعر الحالي ناقص",IF(H528="","حط نسبة خصم أو سعر عرض",IF(H528&lt;=0,"سعر العرض لازم يكون أكبر من صفر",IF(H528&gt;=C528,"سعر العرض = السعر أو أعلى",IF(AND(J528&lt;&gt;"",N(J528)&lt;0,M528&lt;&gt;"نعم"),"تحت التكلفة",IF($B$4="","حط نهاية العرض فوق",IF(AND($B$2&lt;&gt;"",$B$4&lt;$B$2),"النهاية قبل البداية",IF($B$4&lt;TODAY(),"تاريخ النهاية راح",IF(D528="","تمام، بس بدون تكلفة (ما نقدر نحسب ربحك)",IF(N(J528)&lt;0,"تحت التكلفة، وانت قاصد",IF(K528&lt;$B$7,"تمام، بس هامشك أقل من حدّك","جاهز")))))))))))))))</f>
        <v/>
      </c>
      <c r="O528" s="19" t="b">
        <f>AND(N528&lt;&gt;"",ISNA(MATCH(N528,{"رقم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29">
      <c r="A529" s="13"/>
      <c r="B529" s="14"/>
      <c r="C529" s="15"/>
      <c r="D529" s="15"/>
      <c r="E529" s="15"/>
      <c r="F529" s="16"/>
      <c r="G529" s="15"/>
      <c r="H529" s="17" t="str">
        <f>IF(OR(C529="",AND(F529="",G529="")),"",IF(G529&lt;&gt;"",ROUND(G529,2),IF($B$8="ريال كامل",ROUNDDOWN(C529*(1-IF(F529&gt;1,F529/100,F529)),0),IF($B$8="ينتهي بـ ٩",ROUND((C529*(1-IF(F529&gt;1,F529/100,F529))+1)/10,0)*10-1,ROUND(C529*(1-IF(F529&gt;1,F529/100,F529)),2)))))</f>
        <v/>
      </c>
      <c r="I529" s="17" t="str">
        <f>IF(OR(C529="",D529=""),"",ROUND(C529/IF($B$5="نعم",1+$B$6,1)-D529-N(E529),2))</f>
        <v/>
      </c>
      <c r="J529" s="17" t="str">
        <f>IF(OR(H529="",D529=""),"",ROUND(H529/IF($B$5="نعم",1+$B$6,1)-D529-N(E529),2))</f>
        <v/>
      </c>
      <c r="K529" s="18" t="str">
        <f>IF(OR(J529="",N(H529)&lt;=0),"",J529/(H529/IF($B$5="نعم",1+$B$6,1)))</f>
        <v/>
      </c>
      <c r="L529" s="18" t="str">
        <f>IF(OR(I529="",J529="",N(I529)&lt;=0),"",1-J529/I529)</f>
        <v/>
      </c>
      <c r="M529" s="14"/>
      <c r="N529" s="19" t="str">
        <f>IF(AND(A529="",C529=""),"",IF(A529="","رقم المنتج ناقص",IF(AND($B$9="سلة",ISERROR(VALUE(A529))),"رقم المنتج: أرقام إنجليزية بس",IF(COUNTIF($A$11:$A$1010,A529)&gt;1,"رقم المنتج مكرر",IF(C529="","السعر الحالي ناقص",IF(H529="","حط نسبة خصم أو سعر عرض",IF(H529&lt;=0,"سعر العرض لازم يكون أكبر من صفر",IF(H529&gt;=C529,"سعر العرض = السعر أو أعلى",IF(AND(J529&lt;&gt;"",N(J529)&lt;0,M529&lt;&gt;"نعم"),"تحت التكلفة",IF($B$4="","حط نهاية العرض فوق",IF(AND($B$2&lt;&gt;"",$B$4&lt;$B$2),"النهاية قبل البداية",IF($B$4&lt;TODAY(),"تاريخ النهاية راح",IF(D529="","تمام، بس بدون تكلفة (ما نقدر نحسب ربحك)",IF(N(J529)&lt;0,"تحت التكلفة، وانت قاصد",IF(K529&lt;$B$7,"تمام، بس هامشك أقل من حدّك","جاهز")))))))))))))))</f>
        <v/>
      </c>
      <c r="O529" s="19" t="b">
        <f>AND(N529&lt;&gt;"",ISNA(MATCH(N529,{"رقم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0">
      <c r="A530" s="13"/>
      <c r="B530" s="14"/>
      <c r="C530" s="15"/>
      <c r="D530" s="15"/>
      <c r="E530" s="15"/>
      <c r="F530" s="16"/>
      <c r="G530" s="15"/>
      <c r="H530" s="17" t="str">
        <f>IF(OR(C530="",AND(F530="",G530="")),"",IF(G530&lt;&gt;"",ROUND(G530,2),IF($B$8="ريال كامل",ROUNDDOWN(C530*(1-IF(F530&gt;1,F530/100,F530)),0),IF($B$8="ينتهي بـ ٩",ROUND((C530*(1-IF(F530&gt;1,F530/100,F530))+1)/10,0)*10-1,ROUND(C530*(1-IF(F530&gt;1,F530/100,F530)),2)))))</f>
        <v/>
      </c>
      <c r="I530" s="17" t="str">
        <f>IF(OR(C530="",D530=""),"",ROUND(C530/IF($B$5="نعم",1+$B$6,1)-D530-N(E530),2))</f>
        <v/>
      </c>
      <c r="J530" s="17" t="str">
        <f>IF(OR(H530="",D530=""),"",ROUND(H530/IF($B$5="نعم",1+$B$6,1)-D530-N(E530),2))</f>
        <v/>
      </c>
      <c r="K530" s="18" t="str">
        <f>IF(OR(J530="",N(H530)&lt;=0),"",J530/(H530/IF($B$5="نعم",1+$B$6,1)))</f>
        <v/>
      </c>
      <c r="L530" s="18" t="str">
        <f>IF(OR(I530="",J530="",N(I530)&lt;=0),"",1-J530/I530)</f>
        <v/>
      </c>
      <c r="M530" s="14"/>
      <c r="N530" s="19" t="str">
        <f>IF(AND(A530="",C530=""),"",IF(A530="","رقم المنتج ناقص",IF(AND($B$9="سلة",ISERROR(VALUE(A530))),"رقم المنتج: أرقام إنجليزية بس",IF(COUNTIF($A$11:$A$1010,A530)&gt;1,"رقم المنتج مكرر",IF(C530="","السعر الحالي ناقص",IF(H530="","حط نسبة خصم أو سعر عرض",IF(H530&lt;=0,"سعر العرض لازم يكون أكبر من صفر",IF(H530&gt;=C530,"سعر العرض = السعر أو أعلى",IF(AND(J530&lt;&gt;"",N(J530)&lt;0,M530&lt;&gt;"نعم"),"تحت التكلفة",IF($B$4="","حط نهاية العرض فوق",IF(AND($B$2&lt;&gt;"",$B$4&lt;$B$2),"النهاية قبل البداية",IF($B$4&lt;TODAY(),"تاريخ النهاية راح",IF(D530="","تمام، بس بدون تكلفة (ما نقدر نحسب ربحك)",IF(N(J530)&lt;0,"تحت التكلفة، وانت قاصد",IF(K530&lt;$B$7,"تمام، بس هامشك أقل من حدّك","جاهز")))))))))))))))</f>
        <v/>
      </c>
      <c r="O530" s="19" t="b">
        <f>AND(N530&lt;&gt;"",ISNA(MATCH(N530,{"رقم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1">
      <c r="A531" s="13"/>
      <c r="B531" s="14"/>
      <c r="C531" s="15"/>
      <c r="D531" s="15"/>
      <c r="E531" s="15"/>
      <c r="F531" s="16"/>
      <c r="G531" s="15"/>
      <c r="H531" s="17" t="str">
        <f>IF(OR(C531="",AND(F531="",G531="")),"",IF(G531&lt;&gt;"",ROUND(G531,2),IF($B$8="ريال كامل",ROUNDDOWN(C531*(1-IF(F531&gt;1,F531/100,F531)),0),IF($B$8="ينتهي بـ ٩",ROUND((C531*(1-IF(F531&gt;1,F531/100,F531))+1)/10,0)*10-1,ROUND(C531*(1-IF(F531&gt;1,F531/100,F531)),2)))))</f>
        <v/>
      </c>
      <c r="I531" s="17" t="str">
        <f>IF(OR(C531="",D531=""),"",ROUND(C531/IF($B$5="نعم",1+$B$6,1)-D531-N(E531),2))</f>
        <v/>
      </c>
      <c r="J531" s="17" t="str">
        <f>IF(OR(H531="",D531=""),"",ROUND(H531/IF($B$5="نعم",1+$B$6,1)-D531-N(E531),2))</f>
        <v/>
      </c>
      <c r="K531" s="18" t="str">
        <f>IF(OR(J531="",N(H531)&lt;=0),"",J531/(H531/IF($B$5="نعم",1+$B$6,1)))</f>
        <v/>
      </c>
      <c r="L531" s="18" t="str">
        <f>IF(OR(I531="",J531="",N(I531)&lt;=0),"",1-J531/I531)</f>
        <v/>
      </c>
      <c r="M531" s="14"/>
      <c r="N531" s="19" t="str">
        <f>IF(AND(A531="",C531=""),"",IF(A531="","رقم المنتج ناقص",IF(AND($B$9="سلة",ISERROR(VALUE(A531))),"رقم المنتج: أرقام إنجليزية بس",IF(COUNTIF($A$11:$A$1010,A531)&gt;1,"رقم المنتج مكرر",IF(C531="","السعر الحالي ناقص",IF(H531="","حط نسبة خصم أو سعر عرض",IF(H531&lt;=0,"سعر العرض لازم يكون أكبر من صفر",IF(H531&gt;=C531,"سعر العرض = السعر أو أعلى",IF(AND(J531&lt;&gt;"",N(J531)&lt;0,M531&lt;&gt;"نعم"),"تحت التكلفة",IF($B$4="","حط نهاية العرض فوق",IF(AND($B$2&lt;&gt;"",$B$4&lt;$B$2),"النهاية قبل البداية",IF($B$4&lt;TODAY(),"تاريخ النهاية راح",IF(D531="","تمام، بس بدون تكلفة (ما نقدر نحسب ربحك)",IF(N(J531)&lt;0,"تحت التكلفة، وانت قاصد",IF(K531&lt;$B$7,"تمام، بس هامشك أقل من حدّك","جاهز")))))))))))))))</f>
        <v/>
      </c>
      <c r="O531" s="19" t="b">
        <f>AND(N531&lt;&gt;"",ISNA(MATCH(N531,{"رقم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2">
      <c r="A532" s="13"/>
      <c r="B532" s="14"/>
      <c r="C532" s="15"/>
      <c r="D532" s="15"/>
      <c r="E532" s="15"/>
      <c r="F532" s="16"/>
      <c r="G532" s="15"/>
      <c r="H532" s="17" t="str">
        <f>IF(OR(C532="",AND(F532="",G532="")),"",IF(G532&lt;&gt;"",ROUND(G532,2),IF($B$8="ريال كامل",ROUNDDOWN(C532*(1-IF(F532&gt;1,F532/100,F532)),0),IF($B$8="ينتهي بـ ٩",ROUND((C532*(1-IF(F532&gt;1,F532/100,F532))+1)/10,0)*10-1,ROUND(C532*(1-IF(F532&gt;1,F532/100,F532)),2)))))</f>
        <v/>
      </c>
      <c r="I532" s="17" t="str">
        <f>IF(OR(C532="",D532=""),"",ROUND(C532/IF($B$5="نعم",1+$B$6,1)-D532-N(E532),2))</f>
        <v/>
      </c>
      <c r="J532" s="17" t="str">
        <f>IF(OR(H532="",D532=""),"",ROUND(H532/IF($B$5="نعم",1+$B$6,1)-D532-N(E532),2))</f>
        <v/>
      </c>
      <c r="K532" s="18" t="str">
        <f>IF(OR(J532="",N(H532)&lt;=0),"",J532/(H532/IF($B$5="نعم",1+$B$6,1)))</f>
        <v/>
      </c>
      <c r="L532" s="18" t="str">
        <f>IF(OR(I532="",J532="",N(I532)&lt;=0),"",1-J532/I532)</f>
        <v/>
      </c>
      <c r="M532" s="14"/>
      <c r="N532" s="19" t="str">
        <f>IF(AND(A532="",C532=""),"",IF(A532="","رقم المنتج ناقص",IF(AND($B$9="سلة",ISERROR(VALUE(A532))),"رقم المنتج: أرقام إنجليزية بس",IF(COUNTIF($A$11:$A$1010,A532)&gt;1,"رقم المنتج مكرر",IF(C532="","السعر الحالي ناقص",IF(H532="","حط نسبة خصم أو سعر عرض",IF(H532&lt;=0,"سعر العرض لازم يكون أكبر من صفر",IF(H532&gt;=C532,"سعر العرض = السعر أو أعلى",IF(AND(J532&lt;&gt;"",N(J532)&lt;0,M532&lt;&gt;"نعم"),"تحت التكلفة",IF($B$4="","حط نهاية العرض فوق",IF(AND($B$2&lt;&gt;"",$B$4&lt;$B$2),"النهاية قبل البداية",IF($B$4&lt;TODAY(),"تاريخ النهاية راح",IF(D532="","تمام، بس بدون تكلفة (ما نقدر نحسب ربحك)",IF(N(J532)&lt;0,"تحت التكلفة، وانت قاصد",IF(K532&lt;$B$7,"تمام، بس هامشك أقل من حدّك","جاهز")))))))))))))))</f>
        <v/>
      </c>
      <c r="O532" s="19" t="b">
        <f>AND(N532&lt;&gt;"",ISNA(MATCH(N532,{"رقم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3">
      <c r="A533" s="13"/>
      <c r="B533" s="14"/>
      <c r="C533" s="15"/>
      <c r="D533" s="15"/>
      <c r="E533" s="15"/>
      <c r="F533" s="16"/>
      <c r="G533" s="15"/>
      <c r="H533" s="17" t="str">
        <f>IF(OR(C533="",AND(F533="",G533="")),"",IF(G533&lt;&gt;"",ROUND(G533,2),IF($B$8="ريال كامل",ROUNDDOWN(C533*(1-IF(F533&gt;1,F533/100,F533)),0),IF($B$8="ينتهي بـ ٩",ROUND((C533*(1-IF(F533&gt;1,F533/100,F533))+1)/10,0)*10-1,ROUND(C533*(1-IF(F533&gt;1,F533/100,F533)),2)))))</f>
        <v/>
      </c>
      <c r="I533" s="17" t="str">
        <f>IF(OR(C533="",D533=""),"",ROUND(C533/IF($B$5="نعم",1+$B$6,1)-D533-N(E533),2))</f>
        <v/>
      </c>
      <c r="J533" s="17" t="str">
        <f>IF(OR(H533="",D533=""),"",ROUND(H533/IF($B$5="نعم",1+$B$6,1)-D533-N(E533),2))</f>
        <v/>
      </c>
      <c r="K533" s="18" t="str">
        <f>IF(OR(J533="",N(H533)&lt;=0),"",J533/(H533/IF($B$5="نعم",1+$B$6,1)))</f>
        <v/>
      </c>
      <c r="L533" s="18" t="str">
        <f>IF(OR(I533="",J533="",N(I533)&lt;=0),"",1-J533/I533)</f>
        <v/>
      </c>
      <c r="M533" s="14"/>
      <c r="N533" s="19" t="str">
        <f>IF(AND(A533="",C533=""),"",IF(A533="","رقم المنتج ناقص",IF(AND($B$9="سلة",ISERROR(VALUE(A533))),"رقم المنتج: أرقام إنجليزية بس",IF(COUNTIF($A$11:$A$1010,A533)&gt;1,"رقم المنتج مكرر",IF(C533="","السعر الحالي ناقص",IF(H533="","حط نسبة خصم أو سعر عرض",IF(H533&lt;=0,"سعر العرض لازم يكون أكبر من صفر",IF(H533&gt;=C533,"سعر العرض = السعر أو أعلى",IF(AND(J533&lt;&gt;"",N(J533)&lt;0,M533&lt;&gt;"نعم"),"تحت التكلفة",IF($B$4="","حط نهاية العرض فوق",IF(AND($B$2&lt;&gt;"",$B$4&lt;$B$2),"النهاية قبل البداية",IF($B$4&lt;TODAY(),"تاريخ النهاية راح",IF(D533="","تمام، بس بدون تكلفة (ما نقدر نحسب ربحك)",IF(N(J533)&lt;0,"تحت التكلفة، وانت قاصد",IF(K533&lt;$B$7,"تمام، بس هامشك أقل من حدّك","جاهز")))))))))))))))</f>
        <v/>
      </c>
      <c r="O533" s="19" t="b">
        <f>AND(N533&lt;&gt;"",ISNA(MATCH(N533,{"رقم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4">
      <c r="A534" s="13"/>
      <c r="B534" s="14"/>
      <c r="C534" s="15"/>
      <c r="D534" s="15"/>
      <c r="E534" s="15"/>
      <c r="F534" s="16"/>
      <c r="G534" s="15"/>
      <c r="H534" s="17" t="str">
        <f>IF(OR(C534="",AND(F534="",G534="")),"",IF(G534&lt;&gt;"",ROUND(G534,2),IF($B$8="ريال كامل",ROUNDDOWN(C534*(1-IF(F534&gt;1,F534/100,F534)),0),IF($B$8="ينتهي بـ ٩",ROUND((C534*(1-IF(F534&gt;1,F534/100,F534))+1)/10,0)*10-1,ROUND(C534*(1-IF(F534&gt;1,F534/100,F534)),2)))))</f>
        <v/>
      </c>
      <c r="I534" s="17" t="str">
        <f>IF(OR(C534="",D534=""),"",ROUND(C534/IF($B$5="نعم",1+$B$6,1)-D534-N(E534),2))</f>
        <v/>
      </c>
      <c r="J534" s="17" t="str">
        <f>IF(OR(H534="",D534=""),"",ROUND(H534/IF($B$5="نعم",1+$B$6,1)-D534-N(E534),2))</f>
        <v/>
      </c>
      <c r="K534" s="18" t="str">
        <f>IF(OR(J534="",N(H534)&lt;=0),"",J534/(H534/IF($B$5="نعم",1+$B$6,1)))</f>
        <v/>
      </c>
      <c r="L534" s="18" t="str">
        <f>IF(OR(I534="",J534="",N(I534)&lt;=0),"",1-J534/I534)</f>
        <v/>
      </c>
      <c r="M534" s="14"/>
      <c r="N534" s="19" t="str">
        <f>IF(AND(A534="",C534=""),"",IF(A534="","رقم المنتج ناقص",IF(AND($B$9="سلة",ISERROR(VALUE(A534))),"رقم المنتج: أرقام إنجليزية بس",IF(COUNTIF($A$11:$A$1010,A534)&gt;1,"رقم المنتج مكرر",IF(C534="","السعر الحالي ناقص",IF(H534="","حط نسبة خصم أو سعر عرض",IF(H534&lt;=0,"سعر العرض لازم يكون أكبر من صفر",IF(H534&gt;=C534,"سعر العرض = السعر أو أعلى",IF(AND(J534&lt;&gt;"",N(J534)&lt;0,M534&lt;&gt;"نعم"),"تحت التكلفة",IF($B$4="","حط نهاية العرض فوق",IF(AND($B$2&lt;&gt;"",$B$4&lt;$B$2),"النهاية قبل البداية",IF($B$4&lt;TODAY(),"تاريخ النهاية راح",IF(D534="","تمام، بس بدون تكلفة (ما نقدر نحسب ربحك)",IF(N(J534)&lt;0,"تحت التكلفة، وانت قاصد",IF(K534&lt;$B$7,"تمام، بس هامشك أقل من حدّك","جاهز")))))))))))))))</f>
        <v/>
      </c>
      <c r="O534" s="19" t="b">
        <f>AND(N534&lt;&gt;"",ISNA(MATCH(N534,{"رقم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5">
      <c r="A535" s="13"/>
      <c r="B535" s="14"/>
      <c r="C535" s="15"/>
      <c r="D535" s="15"/>
      <c r="E535" s="15"/>
      <c r="F535" s="16"/>
      <c r="G535" s="15"/>
      <c r="H535" s="17" t="str">
        <f>IF(OR(C535="",AND(F535="",G535="")),"",IF(G535&lt;&gt;"",ROUND(G535,2),IF($B$8="ريال كامل",ROUNDDOWN(C535*(1-IF(F535&gt;1,F535/100,F535)),0),IF($B$8="ينتهي بـ ٩",ROUND((C535*(1-IF(F535&gt;1,F535/100,F535))+1)/10,0)*10-1,ROUND(C535*(1-IF(F535&gt;1,F535/100,F535)),2)))))</f>
        <v/>
      </c>
      <c r="I535" s="17" t="str">
        <f>IF(OR(C535="",D535=""),"",ROUND(C535/IF($B$5="نعم",1+$B$6,1)-D535-N(E535),2))</f>
        <v/>
      </c>
      <c r="J535" s="17" t="str">
        <f>IF(OR(H535="",D535=""),"",ROUND(H535/IF($B$5="نعم",1+$B$6,1)-D535-N(E535),2))</f>
        <v/>
      </c>
      <c r="K535" s="18" t="str">
        <f>IF(OR(J535="",N(H535)&lt;=0),"",J535/(H535/IF($B$5="نعم",1+$B$6,1)))</f>
        <v/>
      </c>
      <c r="L535" s="18" t="str">
        <f>IF(OR(I535="",J535="",N(I535)&lt;=0),"",1-J535/I535)</f>
        <v/>
      </c>
      <c r="M535" s="14"/>
      <c r="N535" s="19" t="str">
        <f>IF(AND(A535="",C535=""),"",IF(A535="","رقم المنتج ناقص",IF(AND($B$9="سلة",ISERROR(VALUE(A535))),"رقم المنتج: أرقام إنجليزية بس",IF(COUNTIF($A$11:$A$1010,A535)&gt;1,"رقم المنتج مكرر",IF(C535="","السعر الحالي ناقص",IF(H535="","حط نسبة خصم أو سعر عرض",IF(H535&lt;=0,"سعر العرض لازم يكون أكبر من صفر",IF(H535&gt;=C535,"سعر العرض = السعر أو أعلى",IF(AND(J535&lt;&gt;"",N(J535)&lt;0,M535&lt;&gt;"نعم"),"تحت التكلفة",IF($B$4="","حط نهاية العرض فوق",IF(AND($B$2&lt;&gt;"",$B$4&lt;$B$2),"النهاية قبل البداية",IF($B$4&lt;TODAY(),"تاريخ النهاية راح",IF(D535="","تمام، بس بدون تكلفة (ما نقدر نحسب ربحك)",IF(N(J535)&lt;0,"تحت التكلفة، وانت قاصد",IF(K535&lt;$B$7,"تمام، بس هامشك أقل من حدّك","جاهز")))))))))))))))</f>
        <v/>
      </c>
      <c r="O535" s="19" t="b">
        <f>AND(N535&lt;&gt;"",ISNA(MATCH(N535,{"رقم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6">
      <c r="A536" s="13"/>
      <c r="B536" s="14"/>
      <c r="C536" s="15"/>
      <c r="D536" s="15"/>
      <c r="E536" s="15"/>
      <c r="F536" s="16"/>
      <c r="G536" s="15"/>
      <c r="H536" s="17" t="str">
        <f>IF(OR(C536="",AND(F536="",G536="")),"",IF(G536&lt;&gt;"",ROUND(G536,2),IF($B$8="ريال كامل",ROUNDDOWN(C536*(1-IF(F536&gt;1,F536/100,F536)),0),IF($B$8="ينتهي بـ ٩",ROUND((C536*(1-IF(F536&gt;1,F536/100,F536))+1)/10,0)*10-1,ROUND(C536*(1-IF(F536&gt;1,F536/100,F536)),2)))))</f>
        <v/>
      </c>
      <c r="I536" s="17" t="str">
        <f>IF(OR(C536="",D536=""),"",ROUND(C536/IF($B$5="نعم",1+$B$6,1)-D536-N(E536),2))</f>
        <v/>
      </c>
      <c r="J536" s="17" t="str">
        <f>IF(OR(H536="",D536=""),"",ROUND(H536/IF($B$5="نعم",1+$B$6,1)-D536-N(E536),2))</f>
        <v/>
      </c>
      <c r="K536" s="18" t="str">
        <f>IF(OR(J536="",N(H536)&lt;=0),"",J536/(H536/IF($B$5="نعم",1+$B$6,1)))</f>
        <v/>
      </c>
      <c r="L536" s="18" t="str">
        <f>IF(OR(I536="",J536="",N(I536)&lt;=0),"",1-J536/I536)</f>
        <v/>
      </c>
      <c r="M536" s="14"/>
      <c r="N536" s="19" t="str">
        <f>IF(AND(A536="",C536=""),"",IF(A536="","رقم المنتج ناقص",IF(AND($B$9="سلة",ISERROR(VALUE(A536))),"رقم المنتج: أرقام إنجليزية بس",IF(COUNTIF($A$11:$A$1010,A536)&gt;1,"رقم المنتج مكرر",IF(C536="","السعر الحالي ناقص",IF(H536="","حط نسبة خصم أو سعر عرض",IF(H536&lt;=0,"سعر العرض لازم يكون أكبر من صفر",IF(H536&gt;=C536,"سعر العرض = السعر أو أعلى",IF(AND(J536&lt;&gt;"",N(J536)&lt;0,M536&lt;&gt;"نعم"),"تحت التكلفة",IF($B$4="","حط نهاية العرض فوق",IF(AND($B$2&lt;&gt;"",$B$4&lt;$B$2),"النهاية قبل البداية",IF($B$4&lt;TODAY(),"تاريخ النهاية راح",IF(D536="","تمام، بس بدون تكلفة (ما نقدر نحسب ربحك)",IF(N(J536)&lt;0,"تحت التكلفة، وانت قاصد",IF(K536&lt;$B$7,"تمام، بس هامشك أقل من حدّك","جاهز")))))))))))))))</f>
        <v/>
      </c>
      <c r="O536" s="19" t="b">
        <f>AND(N536&lt;&gt;"",ISNA(MATCH(N536,{"رقم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7">
      <c r="A537" s="13"/>
      <c r="B537" s="14"/>
      <c r="C537" s="15"/>
      <c r="D537" s="15"/>
      <c r="E537" s="15"/>
      <c r="F537" s="16"/>
      <c r="G537" s="15"/>
      <c r="H537" s="17" t="str">
        <f>IF(OR(C537="",AND(F537="",G537="")),"",IF(G537&lt;&gt;"",ROUND(G537,2),IF($B$8="ريال كامل",ROUNDDOWN(C537*(1-IF(F537&gt;1,F537/100,F537)),0),IF($B$8="ينتهي بـ ٩",ROUND((C537*(1-IF(F537&gt;1,F537/100,F537))+1)/10,0)*10-1,ROUND(C537*(1-IF(F537&gt;1,F537/100,F537)),2)))))</f>
        <v/>
      </c>
      <c r="I537" s="17" t="str">
        <f>IF(OR(C537="",D537=""),"",ROUND(C537/IF($B$5="نعم",1+$B$6,1)-D537-N(E537),2))</f>
        <v/>
      </c>
      <c r="J537" s="17" t="str">
        <f>IF(OR(H537="",D537=""),"",ROUND(H537/IF($B$5="نعم",1+$B$6,1)-D537-N(E537),2))</f>
        <v/>
      </c>
      <c r="K537" s="18" t="str">
        <f>IF(OR(J537="",N(H537)&lt;=0),"",J537/(H537/IF($B$5="نعم",1+$B$6,1)))</f>
        <v/>
      </c>
      <c r="L537" s="18" t="str">
        <f>IF(OR(I537="",J537="",N(I537)&lt;=0),"",1-J537/I537)</f>
        <v/>
      </c>
      <c r="M537" s="14"/>
      <c r="N537" s="19" t="str">
        <f>IF(AND(A537="",C537=""),"",IF(A537="","رقم المنتج ناقص",IF(AND($B$9="سلة",ISERROR(VALUE(A537))),"رقم المنتج: أرقام إنجليزية بس",IF(COUNTIF($A$11:$A$1010,A537)&gt;1,"رقم المنتج مكرر",IF(C537="","السعر الحالي ناقص",IF(H537="","حط نسبة خصم أو سعر عرض",IF(H537&lt;=0,"سعر العرض لازم يكون أكبر من صفر",IF(H537&gt;=C537,"سعر العرض = السعر أو أعلى",IF(AND(J537&lt;&gt;"",N(J537)&lt;0,M537&lt;&gt;"نعم"),"تحت التكلفة",IF($B$4="","حط نهاية العرض فوق",IF(AND($B$2&lt;&gt;"",$B$4&lt;$B$2),"النهاية قبل البداية",IF($B$4&lt;TODAY(),"تاريخ النهاية راح",IF(D537="","تمام، بس بدون تكلفة (ما نقدر نحسب ربحك)",IF(N(J537)&lt;0,"تحت التكلفة، وانت قاصد",IF(K537&lt;$B$7,"تمام، بس هامشك أقل من حدّك","جاهز")))))))))))))))</f>
        <v/>
      </c>
      <c r="O537" s="19" t="b">
        <f>AND(N537&lt;&gt;"",ISNA(MATCH(N537,{"رقم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8">
      <c r="A538" s="13"/>
      <c r="B538" s="14"/>
      <c r="C538" s="15"/>
      <c r="D538" s="15"/>
      <c r="E538" s="15"/>
      <c r="F538" s="16"/>
      <c r="G538" s="15"/>
      <c r="H538" s="17" t="str">
        <f>IF(OR(C538="",AND(F538="",G538="")),"",IF(G538&lt;&gt;"",ROUND(G538,2),IF($B$8="ريال كامل",ROUNDDOWN(C538*(1-IF(F538&gt;1,F538/100,F538)),0),IF($B$8="ينتهي بـ ٩",ROUND((C538*(1-IF(F538&gt;1,F538/100,F538))+1)/10,0)*10-1,ROUND(C538*(1-IF(F538&gt;1,F538/100,F538)),2)))))</f>
        <v/>
      </c>
      <c r="I538" s="17" t="str">
        <f>IF(OR(C538="",D538=""),"",ROUND(C538/IF($B$5="نعم",1+$B$6,1)-D538-N(E538),2))</f>
        <v/>
      </c>
      <c r="J538" s="17" t="str">
        <f>IF(OR(H538="",D538=""),"",ROUND(H538/IF($B$5="نعم",1+$B$6,1)-D538-N(E538),2))</f>
        <v/>
      </c>
      <c r="K538" s="18" t="str">
        <f>IF(OR(J538="",N(H538)&lt;=0),"",J538/(H538/IF($B$5="نعم",1+$B$6,1)))</f>
        <v/>
      </c>
      <c r="L538" s="18" t="str">
        <f>IF(OR(I538="",J538="",N(I538)&lt;=0),"",1-J538/I538)</f>
        <v/>
      </c>
      <c r="M538" s="14"/>
      <c r="N538" s="19" t="str">
        <f>IF(AND(A538="",C538=""),"",IF(A538="","رقم المنتج ناقص",IF(AND($B$9="سلة",ISERROR(VALUE(A538))),"رقم المنتج: أرقام إنجليزية بس",IF(COUNTIF($A$11:$A$1010,A538)&gt;1,"رقم المنتج مكرر",IF(C538="","السعر الحالي ناقص",IF(H538="","حط نسبة خصم أو سعر عرض",IF(H538&lt;=0,"سعر العرض لازم يكون أكبر من صفر",IF(H538&gt;=C538,"سعر العرض = السعر أو أعلى",IF(AND(J538&lt;&gt;"",N(J538)&lt;0,M538&lt;&gt;"نعم"),"تحت التكلفة",IF($B$4="","حط نهاية العرض فوق",IF(AND($B$2&lt;&gt;"",$B$4&lt;$B$2),"النهاية قبل البداية",IF($B$4&lt;TODAY(),"تاريخ النهاية راح",IF(D538="","تمام، بس بدون تكلفة (ما نقدر نحسب ربحك)",IF(N(J538)&lt;0,"تحت التكلفة، وانت قاصد",IF(K538&lt;$B$7,"تمام، بس هامشك أقل من حدّك","جاهز")))))))))))))))</f>
        <v/>
      </c>
      <c r="O538" s="19" t="b">
        <f>AND(N538&lt;&gt;"",ISNA(MATCH(N538,{"رقم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39">
      <c r="A539" s="13"/>
      <c r="B539" s="14"/>
      <c r="C539" s="15"/>
      <c r="D539" s="15"/>
      <c r="E539" s="15"/>
      <c r="F539" s="16"/>
      <c r="G539" s="15"/>
      <c r="H539" s="17" t="str">
        <f>IF(OR(C539="",AND(F539="",G539="")),"",IF(G539&lt;&gt;"",ROUND(G539,2),IF($B$8="ريال كامل",ROUNDDOWN(C539*(1-IF(F539&gt;1,F539/100,F539)),0),IF($B$8="ينتهي بـ ٩",ROUND((C539*(1-IF(F539&gt;1,F539/100,F539))+1)/10,0)*10-1,ROUND(C539*(1-IF(F539&gt;1,F539/100,F539)),2)))))</f>
        <v/>
      </c>
      <c r="I539" s="17" t="str">
        <f>IF(OR(C539="",D539=""),"",ROUND(C539/IF($B$5="نعم",1+$B$6,1)-D539-N(E539),2))</f>
        <v/>
      </c>
      <c r="J539" s="17" t="str">
        <f>IF(OR(H539="",D539=""),"",ROUND(H539/IF($B$5="نعم",1+$B$6,1)-D539-N(E539),2))</f>
        <v/>
      </c>
      <c r="K539" s="18" t="str">
        <f>IF(OR(J539="",N(H539)&lt;=0),"",J539/(H539/IF($B$5="نعم",1+$B$6,1)))</f>
        <v/>
      </c>
      <c r="L539" s="18" t="str">
        <f>IF(OR(I539="",J539="",N(I539)&lt;=0),"",1-J539/I539)</f>
        <v/>
      </c>
      <c r="M539" s="14"/>
      <c r="N539" s="19" t="str">
        <f>IF(AND(A539="",C539=""),"",IF(A539="","رقم المنتج ناقص",IF(AND($B$9="سلة",ISERROR(VALUE(A539))),"رقم المنتج: أرقام إنجليزية بس",IF(COUNTIF($A$11:$A$1010,A539)&gt;1,"رقم المنتج مكرر",IF(C539="","السعر الحالي ناقص",IF(H539="","حط نسبة خصم أو سعر عرض",IF(H539&lt;=0,"سعر العرض لازم يكون أكبر من صفر",IF(H539&gt;=C539,"سعر العرض = السعر أو أعلى",IF(AND(J539&lt;&gt;"",N(J539)&lt;0,M539&lt;&gt;"نعم"),"تحت التكلفة",IF($B$4="","حط نهاية العرض فوق",IF(AND($B$2&lt;&gt;"",$B$4&lt;$B$2),"النهاية قبل البداية",IF($B$4&lt;TODAY(),"تاريخ النهاية راح",IF(D539="","تمام، بس بدون تكلفة (ما نقدر نحسب ربحك)",IF(N(J539)&lt;0,"تحت التكلفة، وانت قاصد",IF(K539&lt;$B$7,"تمام، بس هامشك أقل من حدّك","جاهز")))))))))))))))</f>
        <v/>
      </c>
      <c r="O539" s="19" t="b">
        <f>AND(N539&lt;&gt;"",ISNA(MATCH(N539,{"رقم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0">
      <c r="A540" s="13"/>
      <c r="B540" s="14"/>
      <c r="C540" s="15"/>
      <c r="D540" s="15"/>
      <c r="E540" s="15"/>
      <c r="F540" s="16"/>
      <c r="G540" s="15"/>
      <c r="H540" s="17" t="str">
        <f>IF(OR(C540="",AND(F540="",G540="")),"",IF(G540&lt;&gt;"",ROUND(G540,2),IF($B$8="ريال كامل",ROUNDDOWN(C540*(1-IF(F540&gt;1,F540/100,F540)),0),IF($B$8="ينتهي بـ ٩",ROUND((C540*(1-IF(F540&gt;1,F540/100,F540))+1)/10,0)*10-1,ROUND(C540*(1-IF(F540&gt;1,F540/100,F540)),2)))))</f>
        <v/>
      </c>
      <c r="I540" s="17" t="str">
        <f>IF(OR(C540="",D540=""),"",ROUND(C540/IF($B$5="نعم",1+$B$6,1)-D540-N(E540),2))</f>
        <v/>
      </c>
      <c r="J540" s="17" t="str">
        <f>IF(OR(H540="",D540=""),"",ROUND(H540/IF($B$5="نعم",1+$B$6,1)-D540-N(E540),2))</f>
        <v/>
      </c>
      <c r="K540" s="18" t="str">
        <f>IF(OR(J540="",N(H540)&lt;=0),"",J540/(H540/IF($B$5="نعم",1+$B$6,1)))</f>
        <v/>
      </c>
      <c r="L540" s="18" t="str">
        <f>IF(OR(I540="",J540="",N(I540)&lt;=0),"",1-J540/I540)</f>
        <v/>
      </c>
      <c r="M540" s="14"/>
      <c r="N540" s="19" t="str">
        <f>IF(AND(A540="",C540=""),"",IF(A540="","رقم المنتج ناقص",IF(AND($B$9="سلة",ISERROR(VALUE(A540))),"رقم المنتج: أرقام إنجليزية بس",IF(COUNTIF($A$11:$A$1010,A540)&gt;1,"رقم المنتج مكرر",IF(C540="","السعر الحالي ناقص",IF(H540="","حط نسبة خصم أو سعر عرض",IF(H540&lt;=0,"سعر العرض لازم يكون أكبر من صفر",IF(H540&gt;=C540,"سعر العرض = السعر أو أعلى",IF(AND(J540&lt;&gt;"",N(J540)&lt;0,M540&lt;&gt;"نعم"),"تحت التكلفة",IF($B$4="","حط نهاية العرض فوق",IF(AND($B$2&lt;&gt;"",$B$4&lt;$B$2),"النهاية قبل البداية",IF($B$4&lt;TODAY(),"تاريخ النهاية راح",IF(D540="","تمام، بس بدون تكلفة (ما نقدر نحسب ربحك)",IF(N(J540)&lt;0,"تحت التكلفة، وانت قاصد",IF(K540&lt;$B$7,"تمام، بس هامشك أقل من حدّك","جاهز")))))))))))))))</f>
        <v/>
      </c>
      <c r="O540" s="19" t="b">
        <f>AND(N540&lt;&gt;"",ISNA(MATCH(N540,{"رقم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1">
      <c r="A541" s="13"/>
      <c r="B541" s="14"/>
      <c r="C541" s="15"/>
      <c r="D541" s="15"/>
      <c r="E541" s="15"/>
      <c r="F541" s="16"/>
      <c r="G541" s="15"/>
      <c r="H541" s="17" t="str">
        <f>IF(OR(C541="",AND(F541="",G541="")),"",IF(G541&lt;&gt;"",ROUND(G541,2),IF($B$8="ريال كامل",ROUNDDOWN(C541*(1-IF(F541&gt;1,F541/100,F541)),0),IF($B$8="ينتهي بـ ٩",ROUND((C541*(1-IF(F541&gt;1,F541/100,F541))+1)/10,0)*10-1,ROUND(C541*(1-IF(F541&gt;1,F541/100,F541)),2)))))</f>
        <v/>
      </c>
      <c r="I541" s="17" t="str">
        <f>IF(OR(C541="",D541=""),"",ROUND(C541/IF($B$5="نعم",1+$B$6,1)-D541-N(E541),2))</f>
        <v/>
      </c>
      <c r="J541" s="17" t="str">
        <f>IF(OR(H541="",D541=""),"",ROUND(H541/IF($B$5="نعم",1+$B$6,1)-D541-N(E541),2))</f>
        <v/>
      </c>
      <c r="K541" s="18" t="str">
        <f>IF(OR(J541="",N(H541)&lt;=0),"",J541/(H541/IF($B$5="نعم",1+$B$6,1)))</f>
        <v/>
      </c>
      <c r="L541" s="18" t="str">
        <f>IF(OR(I541="",J541="",N(I541)&lt;=0),"",1-J541/I541)</f>
        <v/>
      </c>
      <c r="M541" s="14"/>
      <c r="N541" s="19" t="str">
        <f>IF(AND(A541="",C541=""),"",IF(A541="","رقم المنتج ناقص",IF(AND($B$9="سلة",ISERROR(VALUE(A541))),"رقم المنتج: أرقام إنجليزية بس",IF(COUNTIF($A$11:$A$1010,A541)&gt;1,"رقم المنتج مكرر",IF(C541="","السعر الحالي ناقص",IF(H541="","حط نسبة خصم أو سعر عرض",IF(H541&lt;=0,"سعر العرض لازم يكون أكبر من صفر",IF(H541&gt;=C541,"سعر العرض = السعر أو أعلى",IF(AND(J541&lt;&gt;"",N(J541)&lt;0,M541&lt;&gt;"نعم"),"تحت التكلفة",IF($B$4="","حط نهاية العرض فوق",IF(AND($B$2&lt;&gt;"",$B$4&lt;$B$2),"النهاية قبل البداية",IF($B$4&lt;TODAY(),"تاريخ النهاية راح",IF(D541="","تمام، بس بدون تكلفة (ما نقدر نحسب ربحك)",IF(N(J541)&lt;0,"تحت التكلفة، وانت قاصد",IF(K541&lt;$B$7,"تمام، بس هامشك أقل من حدّك","جاهز")))))))))))))))</f>
        <v/>
      </c>
      <c r="O541" s="19" t="b">
        <f>AND(N541&lt;&gt;"",ISNA(MATCH(N541,{"رقم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2">
      <c r="A542" s="13"/>
      <c r="B542" s="14"/>
      <c r="C542" s="15"/>
      <c r="D542" s="15"/>
      <c r="E542" s="15"/>
      <c r="F542" s="16"/>
      <c r="G542" s="15"/>
      <c r="H542" s="17" t="str">
        <f>IF(OR(C542="",AND(F542="",G542="")),"",IF(G542&lt;&gt;"",ROUND(G542,2),IF($B$8="ريال كامل",ROUNDDOWN(C542*(1-IF(F542&gt;1,F542/100,F542)),0),IF($B$8="ينتهي بـ ٩",ROUND((C542*(1-IF(F542&gt;1,F542/100,F542))+1)/10,0)*10-1,ROUND(C542*(1-IF(F542&gt;1,F542/100,F542)),2)))))</f>
        <v/>
      </c>
      <c r="I542" s="17" t="str">
        <f>IF(OR(C542="",D542=""),"",ROUND(C542/IF($B$5="نعم",1+$B$6,1)-D542-N(E542),2))</f>
        <v/>
      </c>
      <c r="J542" s="17" t="str">
        <f>IF(OR(H542="",D542=""),"",ROUND(H542/IF($B$5="نعم",1+$B$6,1)-D542-N(E542),2))</f>
        <v/>
      </c>
      <c r="K542" s="18" t="str">
        <f>IF(OR(J542="",N(H542)&lt;=0),"",J542/(H542/IF($B$5="نعم",1+$B$6,1)))</f>
        <v/>
      </c>
      <c r="L542" s="18" t="str">
        <f>IF(OR(I542="",J542="",N(I542)&lt;=0),"",1-J542/I542)</f>
        <v/>
      </c>
      <c r="M542" s="14"/>
      <c r="N542" s="19" t="str">
        <f>IF(AND(A542="",C542=""),"",IF(A542="","رقم المنتج ناقص",IF(AND($B$9="سلة",ISERROR(VALUE(A542))),"رقم المنتج: أرقام إنجليزية بس",IF(COUNTIF($A$11:$A$1010,A542)&gt;1,"رقم المنتج مكرر",IF(C542="","السعر الحالي ناقص",IF(H542="","حط نسبة خصم أو سعر عرض",IF(H542&lt;=0,"سعر العرض لازم يكون أكبر من صفر",IF(H542&gt;=C542,"سعر العرض = السعر أو أعلى",IF(AND(J542&lt;&gt;"",N(J542)&lt;0,M542&lt;&gt;"نعم"),"تحت التكلفة",IF($B$4="","حط نهاية العرض فوق",IF(AND($B$2&lt;&gt;"",$B$4&lt;$B$2),"النهاية قبل البداية",IF($B$4&lt;TODAY(),"تاريخ النهاية راح",IF(D542="","تمام، بس بدون تكلفة (ما نقدر نحسب ربحك)",IF(N(J542)&lt;0,"تحت التكلفة، وانت قاصد",IF(K542&lt;$B$7,"تمام، بس هامشك أقل من حدّك","جاهز")))))))))))))))</f>
        <v/>
      </c>
      <c r="O542" s="19" t="b">
        <f>AND(N542&lt;&gt;"",ISNA(MATCH(N542,{"رقم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3">
      <c r="A543" s="13"/>
      <c r="B543" s="14"/>
      <c r="C543" s="15"/>
      <c r="D543" s="15"/>
      <c r="E543" s="15"/>
      <c r="F543" s="16"/>
      <c r="G543" s="15"/>
      <c r="H543" s="17" t="str">
        <f>IF(OR(C543="",AND(F543="",G543="")),"",IF(G543&lt;&gt;"",ROUND(G543,2),IF($B$8="ريال كامل",ROUNDDOWN(C543*(1-IF(F543&gt;1,F543/100,F543)),0),IF($B$8="ينتهي بـ ٩",ROUND((C543*(1-IF(F543&gt;1,F543/100,F543))+1)/10,0)*10-1,ROUND(C543*(1-IF(F543&gt;1,F543/100,F543)),2)))))</f>
        <v/>
      </c>
      <c r="I543" s="17" t="str">
        <f>IF(OR(C543="",D543=""),"",ROUND(C543/IF($B$5="نعم",1+$B$6,1)-D543-N(E543),2))</f>
        <v/>
      </c>
      <c r="J543" s="17" t="str">
        <f>IF(OR(H543="",D543=""),"",ROUND(H543/IF($B$5="نعم",1+$B$6,1)-D543-N(E543),2))</f>
        <v/>
      </c>
      <c r="K543" s="18" t="str">
        <f>IF(OR(J543="",N(H543)&lt;=0),"",J543/(H543/IF($B$5="نعم",1+$B$6,1)))</f>
        <v/>
      </c>
      <c r="L543" s="18" t="str">
        <f>IF(OR(I543="",J543="",N(I543)&lt;=0),"",1-J543/I543)</f>
        <v/>
      </c>
      <c r="M543" s="14"/>
      <c r="N543" s="19" t="str">
        <f>IF(AND(A543="",C543=""),"",IF(A543="","رقم المنتج ناقص",IF(AND($B$9="سلة",ISERROR(VALUE(A543))),"رقم المنتج: أرقام إنجليزية بس",IF(COUNTIF($A$11:$A$1010,A543)&gt;1,"رقم المنتج مكرر",IF(C543="","السعر الحالي ناقص",IF(H543="","حط نسبة خصم أو سعر عرض",IF(H543&lt;=0,"سعر العرض لازم يكون أكبر من صفر",IF(H543&gt;=C543,"سعر العرض = السعر أو أعلى",IF(AND(J543&lt;&gt;"",N(J543)&lt;0,M543&lt;&gt;"نعم"),"تحت التكلفة",IF($B$4="","حط نهاية العرض فوق",IF(AND($B$2&lt;&gt;"",$B$4&lt;$B$2),"النهاية قبل البداية",IF($B$4&lt;TODAY(),"تاريخ النهاية راح",IF(D543="","تمام، بس بدون تكلفة (ما نقدر نحسب ربحك)",IF(N(J543)&lt;0,"تحت التكلفة، وانت قاصد",IF(K543&lt;$B$7,"تمام، بس هامشك أقل من حدّك","جاهز")))))))))))))))</f>
        <v/>
      </c>
      <c r="O543" s="19" t="b">
        <f>AND(N543&lt;&gt;"",ISNA(MATCH(N543,{"رقم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4">
      <c r="A544" s="13"/>
      <c r="B544" s="14"/>
      <c r="C544" s="15"/>
      <c r="D544" s="15"/>
      <c r="E544" s="15"/>
      <c r="F544" s="16"/>
      <c r="G544" s="15"/>
      <c r="H544" s="17" t="str">
        <f>IF(OR(C544="",AND(F544="",G544="")),"",IF(G544&lt;&gt;"",ROUND(G544,2),IF($B$8="ريال كامل",ROUNDDOWN(C544*(1-IF(F544&gt;1,F544/100,F544)),0),IF($B$8="ينتهي بـ ٩",ROUND((C544*(1-IF(F544&gt;1,F544/100,F544))+1)/10,0)*10-1,ROUND(C544*(1-IF(F544&gt;1,F544/100,F544)),2)))))</f>
        <v/>
      </c>
      <c r="I544" s="17" t="str">
        <f>IF(OR(C544="",D544=""),"",ROUND(C544/IF($B$5="نعم",1+$B$6,1)-D544-N(E544),2))</f>
        <v/>
      </c>
      <c r="J544" s="17" t="str">
        <f>IF(OR(H544="",D544=""),"",ROUND(H544/IF($B$5="نعم",1+$B$6,1)-D544-N(E544),2))</f>
        <v/>
      </c>
      <c r="K544" s="18" t="str">
        <f>IF(OR(J544="",N(H544)&lt;=0),"",J544/(H544/IF($B$5="نعم",1+$B$6,1)))</f>
        <v/>
      </c>
      <c r="L544" s="18" t="str">
        <f>IF(OR(I544="",J544="",N(I544)&lt;=0),"",1-J544/I544)</f>
        <v/>
      </c>
      <c r="M544" s="14"/>
      <c r="N544" s="19" t="str">
        <f>IF(AND(A544="",C544=""),"",IF(A544="","رقم المنتج ناقص",IF(AND($B$9="سلة",ISERROR(VALUE(A544))),"رقم المنتج: أرقام إنجليزية بس",IF(COUNTIF($A$11:$A$1010,A544)&gt;1,"رقم المنتج مكرر",IF(C544="","السعر الحالي ناقص",IF(H544="","حط نسبة خصم أو سعر عرض",IF(H544&lt;=0,"سعر العرض لازم يكون أكبر من صفر",IF(H544&gt;=C544,"سعر العرض = السعر أو أعلى",IF(AND(J544&lt;&gt;"",N(J544)&lt;0,M544&lt;&gt;"نعم"),"تحت التكلفة",IF($B$4="","حط نهاية العرض فوق",IF(AND($B$2&lt;&gt;"",$B$4&lt;$B$2),"النهاية قبل البداية",IF($B$4&lt;TODAY(),"تاريخ النهاية راح",IF(D544="","تمام، بس بدون تكلفة (ما نقدر نحسب ربحك)",IF(N(J544)&lt;0,"تحت التكلفة، وانت قاصد",IF(K544&lt;$B$7,"تمام، بس هامشك أقل من حدّك","جاهز")))))))))))))))</f>
        <v/>
      </c>
      <c r="O544" s="19" t="b">
        <f>AND(N544&lt;&gt;"",ISNA(MATCH(N544,{"رقم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5">
      <c r="A545" s="13"/>
      <c r="B545" s="14"/>
      <c r="C545" s="15"/>
      <c r="D545" s="15"/>
      <c r="E545" s="15"/>
      <c r="F545" s="16"/>
      <c r="G545" s="15"/>
      <c r="H545" s="17" t="str">
        <f>IF(OR(C545="",AND(F545="",G545="")),"",IF(G545&lt;&gt;"",ROUND(G545,2),IF($B$8="ريال كامل",ROUNDDOWN(C545*(1-IF(F545&gt;1,F545/100,F545)),0),IF($B$8="ينتهي بـ ٩",ROUND((C545*(1-IF(F545&gt;1,F545/100,F545))+1)/10,0)*10-1,ROUND(C545*(1-IF(F545&gt;1,F545/100,F545)),2)))))</f>
        <v/>
      </c>
      <c r="I545" s="17" t="str">
        <f>IF(OR(C545="",D545=""),"",ROUND(C545/IF($B$5="نعم",1+$B$6,1)-D545-N(E545),2))</f>
        <v/>
      </c>
      <c r="J545" s="17" t="str">
        <f>IF(OR(H545="",D545=""),"",ROUND(H545/IF($B$5="نعم",1+$B$6,1)-D545-N(E545),2))</f>
        <v/>
      </c>
      <c r="K545" s="18" t="str">
        <f>IF(OR(J545="",N(H545)&lt;=0),"",J545/(H545/IF($B$5="نعم",1+$B$6,1)))</f>
        <v/>
      </c>
      <c r="L545" s="18" t="str">
        <f>IF(OR(I545="",J545="",N(I545)&lt;=0),"",1-J545/I545)</f>
        <v/>
      </c>
      <c r="M545" s="14"/>
      <c r="N545" s="19" t="str">
        <f>IF(AND(A545="",C545=""),"",IF(A545="","رقم المنتج ناقص",IF(AND($B$9="سلة",ISERROR(VALUE(A545))),"رقم المنتج: أرقام إنجليزية بس",IF(COUNTIF($A$11:$A$1010,A545)&gt;1,"رقم المنتج مكرر",IF(C545="","السعر الحالي ناقص",IF(H545="","حط نسبة خصم أو سعر عرض",IF(H545&lt;=0,"سعر العرض لازم يكون أكبر من صفر",IF(H545&gt;=C545,"سعر العرض = السعر أو أعلى",IF(AND(J545&lt;&gt;"",N(J545)&lt;0,M545&lt;&gt;"نعم"),"تحت التكلفة",IF($B$4="","حط نهاية العرض فوق",IF(AND($B$2&lt;&gt;"",$B$4&lt;$B$2),"النهاية قبل البداية",IF($B$4&lt;TODAY(),"تاريخ النهاية راح",IF(D545="","تمام، بس بدون تكلفة (ما نقدر نحسب ربحك)",IF(N(J545)&lt;0,"تحت التكلفة، وانت قاصد",IF(K545&lt;$B$7,"تمام، بس هامشك أقل من حدّك","جاهز")))))))))))))))</f>
        <v/>
      </c>
      <c r="O545" s="19" t="b">
        <f>AND(N545&lt;&gt;"",ISNA(MATCH(N545,{"رقم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6">
      <c r="A546" s="13"/>
      <c r="B546" s="14"/>
      <c r="C546" s="15"/>
      <c r="D546" s="15"/>
      <c r="E546" s="15"/>
      <c r="F546" s="16"/>
      <c r="G546" s="15"/>
      <c r="H546" s="17" t="str">
        <f>IF(OR(C546="",AND(F546="",G546="")),"",IF(G546&lt;&gt;"",ROUND(G546,2),IF($B$8="ريال كامل",ROUNDDOWN(C546*(1-IF(F546&gt;1,F546/100,F546)),0),IF($B$8="ينتهي بـ ٩",ROUND((C546*(1-IF(F546&gt;1,F546/100,F546))+1)/10,0)*10-1,ROUND(C546*(1-IF(F546&gt;1,F546/100,F546)),2)))))</f>
        <v/>
      </c>
      <c r="I546" s="17" t="str">
        <f>IF(OR(C546="",D546=""),"",ROUND(C546/IF($B$5="نعم",1+$B$6,1)-D546-N(E546),2))</f>
        <v/>
      </c>
      <c r="J546" s="17" t="str">
        <f>IF(OR(H546="",D546=""),"",ROUND(H546/IF($B$5="نعم",1+$B$6,1)-D546-N(E546),2))</f>
        <v/>
      </c>
      <c r="K546" s="18" t="str">
        <f>IF(OR(J546="",N(H546)&lt;=0),"",J546/(H546/IF($B$5="نعم",1+$B$6,1)))</f>
        <v/>
      </c>
      <c r="L546" s="18" t="str">
        <f>IF(OR(I546="",J546="",N(I546)&lt;=0),"",1-J546/I546)</f>
        <v/>
      </c>
      <c r="M546" s="14"/>
      <c r="N546" s="19" t="str">
        <f>IF(AND(A546="",C546=""),"",IF(A546="","رقم المنتج ناقص",IF(AND($B$9="سلة",ISERROR(VALUE(A546))),"رقم المنتج: أرقام إنجليزية بس",IF(COUNTIF($A$11:$A$1010,A546)&gt;1,"رقم المنتج مكرر",IF(C546="","السعر الحالي ناقص",IF(H546="","حط نسبة خصم أو سعر عرض",IF(H546&lt;=0,"سعر العرض لازم يكون أكبر من صفر",IF(H546&gt;=C546,"سعر العرض = السعر أو أعلى",IF(AND(J546&lt;&gt;"",N(J546)&lt;0,M546&lt;&gt;"نعم"),"تحت التكلفة",IF($B$4="","حط نهاية العرض فوق",IF(AND($B$2&lt;&gt;"",$B$4&lt;$B$2),"النهاية قبل البداية",IF($B$4&lt;TODAY(),"تاريخ النهاية راح",IF(D546="","تمام، بس بدون تكلفة (ما نقدر نحسب ربحك)",IF(N(J546)&lt;0,"تحت التكلفة، وانت قاصد",IF(K546&lt;$B$7,"تمام، بس هامشك أقل من حدّك","جاهز")))))))))))))))</f>
        <v/>
      </c>
      <c r="O546" s="19" t="b">
        <f>AND(N546&lt;&gt;"",ISNA(MATCH(N546,{"رقم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7">
      <c r="A547" s="13"/>
      <c r="B547" s="14"/>
      <c r="C547" s="15"/>
      <c r="D547" s="15"/>
      <c r="E547" s="15"/>
      <c r="F547" s="16"/>
      <c r="G547" s="15"/>
      <c r="H547" s="17" t="str">
        <f>IF(OR(C547="",AND(F547="",G547="")),"",IF(G547&lt;&gt;"",ROUND(G547,2),IF($B$8="ريال كامل",ROUNDDOWN(C547*(1-IF(F547&gt;1,F547/100,F547)),0),IF($B$8="ينتهي بـ ٩",ROUND((C547*(1-IF(F547&gt;1,F547/100,F547))+1)/10,0)*10-1,ROUND(C547*(1-IF(F547&gt;1,F547/100,F547)),2)))))</f>
        <v/>
      </c>
      <c r="I547" s="17" t="str">
        <f>IF(OR(C547="",D547=""),"",ROUND(C547/IF($B$5="نعم",1+$B$6,1)-D547-N(E547),2))</f>
        <v/>
      </c>
      <c r="J547" s="17" t="str">
        <f>IF(OR(H547="",D547=""),"",ROUND(H547/IF($B$5="نعم",1+$B$6,1)-D547-N(E547),2))</f>
        <v/>
      </c>
      <c r="K547" s="18" t="str">
        <f>IF(OR(J547="",N(H547)&lt;=0),"",J547/(H547/IF($B$5="نعم",1+$B$6,1)))</f>
        <v/>
      </c>
      <c r="L547" s="18" t="str">
        <f>IF(OR(I547="",J547="",N(I547)&lt;=0),"",1-J547/I547)</f>
        <v/>
      </c>
      <c r="M547" s="14"/>
      <c r="N547" s="19" t="str">
        <f>IF(AND(A547="",C547=""),"",IF(A547="","رقم المنتج ناقص",IF(AND($B$9="سلة",ISERROR(VALUE(A547))),"رقم المنتج: أرقام إنجليزية بس",IF(COUNTIF($A$11:$A$1010,A547)&gt;1,"رقم المنتج مكرر",IF(C547="","السعر الحالي ناقص",IF(H547="","حط نسبة خصم أو سعر عرض",IF(H547&lt;=0,"سعر العرض لازم يكون أكبر من صفر",IF(H547&gt;=C547,"سعر العرض = السعر أو أعلى",IF(AND(J547&lt;&gt;"",N(J547)&lt;0,M547&lt;&gt;"نعم"),"تحت التكلفة",IF($B$4="","حط نهاية العرض فوق",IF(AND($B$2&lt;&gt;"",$B$4&lt;$B$2),"النهاية قبل البداية",IF($B$4&lt;TODAY(),"تاريخ النهاية راح",IF(D547="","تمام، بس بدون تكلفة (ما نقدر نحسب ربحك)",IF(N(J547)&lt;0,"تحت التكلفة، وانت قاصد",IF(K547&lt;$B$7,"تمام، بس هامشك أقل من حدّك","جاهز")))))))))))))))</f>
        <v/>
      </c>
      <c r="O547" s="19" t="b">
        <f>AND(N547&lt;&gt;"",ISNA(MATCH(N547,{"رقم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8">
      <c r="A548" s="13"/>
      <c r="B548" s="14"/>
      <c r="C548" s="15"/>
      <c r="D548" s="15"/>
      <c r="E548" s="15"/>
      <c r="F548" s="16"/>
      <c r="G548" s="15"/>
      <c r="H548" s="17" t="str">
        <f>IF(OR(C548="",AND(F548="",G548="")),"",IF(G548&lt;&gt;"",ROUND(G548,2),IF($B$8="ريال كامل",ROUNDDOWN(C548*(1-IF(F548&gt;1,F548/100,F548)),0),IF($B$8="ينتهي بـ ٩",ROUND((C548*(1-IF(F548&gt;1,F548/100,F548))+1)/10,0)*10-1,ROUND(C548*(1-IF(F548&gt;1,F548/100,F548)),2)))))</f>
        <v/>
      </c>
      <c r="I548" s="17" t="str">
        <f>IF(OR(C548="",D548=""),"",ROUND(C548/IF($B$5="نعم",1+$B$6,1)-D548-N(E548),2))</f>
        <v/>
      </c>
      <c r="J548" s="17" t="str">
        <f>IF(OR(H548="",D548=""),"",ROUND(H548/IF($B$5="نعم",1+$B$6,1)-D548-N(E548),2))</f>
        <v/>
      </c>
      <c r="K548" s="18" t="str">
        <f>IF(OR(J548="",N(H548)&lt;=0),"",J548/(H548/IF($B$5="نعم",1+$B$6,1)))</f>
        <v/>
      </c>
      <c r="L548" s="18" t="str">
        <f>IF(OR(I548="",J548="",N(I548)&lt;=0),"",1-J548/I548)</f>
        <v/>
      </c>
      <c r="M548" s="14"/>
      <c r="N548" s="19" t="str">
        <f>IF(AND(A548="",C548=""),"",IF(A548="","رقم المنتج ناقص",IF(AND($B$9="سلة",ISERROR(VALUE(A548))),"رقم المنتج: أرقام إنجليزية بس",IF(COUNTIF($A$11:$A$1010,A548)&gt;1,"رقم المنتج مكرر",IF(C548="","السعر الحالي ناقص",IF(H548="","حط نسبة خصم أو سعر عرض",IF(H548&lt;=0,"سعر العرض لازم يكون أكبر من صفر",IF(H548&gt;=C548,"سعر العرض = السعر أو أعلى",IF(AND(J548&lt;&gt;"",N(J548)&lt;0,M548&lt;&gt;"نعم"),"تحت التكلفة",IF($B$4="","حط نهاية العرض فوق",IF(AND($B$2&lt;&gt;"",$B$4&lt;$B$2),"النهاية قبل البداية",IF($B$4&lt;TODAY(),"تاريخ النهاية راح",IF(D548="","تمام، بس بدون تكلفة (ما نقدر نحسب ربحك)",IF(N(J548)&lt;0,"تحت التكلفة، وانت قاصد",IF(K548&lt;$B$7,"تمام، بس هامشك أقل من حدّك","جاهز")))))))))))))))</f>
        <v/>
      </c>
      <c r="O548" s="19" t="b">
        <f>AND(N548&lt;&gt;"",ISNA(MATCH(N548,{"رقم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49">
      <c r="A549" s="13"/>
      <c r="B549" s="14"/>
      <c r="C549" s="15"/>
      <c r="D549" s="15"/>
      <c r="E549" s="15"/>
      <c r="F549" s="16"/>
      <c r="G549" s="15"/>
      <c r="H549" s="17" t="str">
        <f>IF(OR(C549="",AND(F549="",G549="")),"",IF(G549&lt;&gt;"",ROUND(G549,2),IF($B$8="ريال كامل",ROUNDDOWN(C549*(1-IF(F549&gt;1,F549/100,F549)),0),IF($B$8="ينتهي بـ ٩",ROUND((C549*(1-IF(F549&gt;1,F549/100,F549))+1)/10,0)*10-1,ROUND(C549*(1-IF(F549&gt;1,F549/100,F549)),2)))))</f>
        <v/>
      </c>
      <c r="I549" s="17" t="str">
        <f>IF(OR(C549="",D549=""),"",ROUND(C549/IF($B$5="نعم",1+$B$6,1)-D549-N(E549),2))</f>
        <v/>
      </c>
      <c r="J549" s="17" t="str">
        <f>IF(OR(H549="",D549=""),"",ROUND(H549/IF($B$5="نعم",1+$B$6,1)-D549-N(E549),2))</f>
        <v/>
      </c>
      <c r="K549" s="18" t="str">
        <f>IF(OR(J549="",N(H549)&lt;=0),"",J549/(H549/IF($B$5="نعم",1+$B$6,1)))</f>
        <v/>
      </c>
      <c r="L549" s="18" t="str">
        <f>IF(OR(I549="",J549="",N(I549)&lt;=0),"",1-J549/I549)</f>
        <v/>
      </c>
      <c r="M549" s="14"/>
      <c r="N549" s="19" t="str">
        <f>IF(AND(A549="",C549=""),"",IF(A549="","رقم المنتج ناقص",IF(AND($B$9="سلة",ISERROR(VALUE(A549))),"رقم المنتج: أرقام إنجليزية بس",IF(COUNTIF($A$11:$A$1010,A549)&gt;1,"رقم المنتج مكرر",IF(C549="","السعر الحالي ناقص",IF(H549="","حط نسبة خصم أو سعر عرض",IF(H549&lt;=0,"سعر العرض لازم يكون أكبر من صفر",IF(H549&gt;=C549,"سعر العرض = السعر أو أعلى",IF(AND(J549&lt;&gt;"",N(J549)&lt;0,M549&lt;&gt;"نعم"),"تحت التكلفة",IF($B$4="","حط نهاية العرض فوق",IF(AND($B$2&lt;&gt;"",$B$4&lt;$B$2),"النهاية قبل البداية",IF($B$4&lt;TODAY(),"تاريخ النهاية راح",IF(D549="","تمام، بس بدون تكلفة (ما نقدر نحسب ربحك)",IF(N(J549)&lt;0,"تحت التكلفة، وانت قاصد",IF(K549&lt;$B$7,"تمام، بس هامشك أقل من حدّك","جاهز")))))))))))))))</f>
        <v/>
      </c>
      <c r="O549" s="19" t="b">
        <f>AND(N549&lt;&gt;"",ISNA(MATCH(N549,{"رقم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0">
      <c r="A550" s="13"/>
      <c r="B550" s="14"/>
      <c r="C550" s="15"/>
      <c r="D550" s="15"/>
      <c r="E550" s="15"/>
      <c r="F550" s="16"/>
      <c r="G550" s="15"/>
      <c r="H550" s="17" t="str">
        <f>IF(OR(C550="",AND(F550="",G550="")),"",IF(G550&lt;&gt;"",ROUND(G550,2),IF($B$8="ريال كامل",ROUNDDOWN(C550*(1-IF(F550&gt;1,F550/100,F550)),0),IF($B$8="ينتهي بـ ٩",ROUND((C550*(1-IF(F550&gt;1,F550/100,F550))+1)/10,0)*10-1,ROUND(C550*(1-IF(F550&gt;1,F550/100,F550)),2)))))</f>
        <v/>
      </c>
      <c r="I550" s="17" t="str">
        <f>IF(OR(C550="",D550=""),"",ROUND(C550/IF($B$5="نعم",1+$B$6,1)-D550-N(E550),2))</f>
        <v/>
      </c>
      <c r="J550" s="17" t="str">
        <f>IF(OR(H550="",D550=""),"",ROUND(H550/IF($B$5="نعم",1+$B$6,1)-D550-N(E550),2))</f>
        <v/>
      </c>
      <c r="K550" s="18" t="str">
        <f>IF(OR(J550="",N(H550)&lt;=0),"",J550/(H550/IF($B$5="نعم",1+$B$6,1)))</f>
        <v/>
      </c>
      <c r="L550" s="18" t="str">
        <f>IF(OR(I550="",J550="",N(I550)&lt;=0),"",1-J550/I550)</f>
        <v/>
      </c>
      <c r="M550" s="14"/>
      <c r="N550" s="19" t="str">
        <f>IF(AND(A550="",C550=""),"",IF(A550="","رقم المنتج ناقص",IF(AND($B$9="سلة",ISERROR(VALUE(A550))),"رقم المنتج: أرقام إنجليزية بس",IF(COUNTIF($A$11:$A$1010,A550)&gt;1,"رقم المنتج مكرر",IF(C550="","السعر الحالي ناقص",IF(H550="","حط نسبة خصم أو سعر عرض",IF(H550&lt;=0,"سعر العرض لازم يكون أكبر من صفر",IF(H550&gt;=C550,"سعر العرض = السعر أو أعلى",IF(AND(J550&lt;&gt;"",N(J550)&lt;0,M550&lt;&gt;"نعم"),"تحت التكلفة",IF($B$4="","حط نهاية العرض فوق",IF(AND($B$2&lt;&gt;"",$B$4&lt;$B$2),"النهاية قبل البداية",IF($B$4&lt;TODAY(),"تاريخ النهاية راح",IF(D550="","تمام، بس بدون تكلفة (ما نقدر نحسب ربحك)",IF(N(J550)&lt;0,"تحت التكلفة، وانت قاصد",IF(K550&lt;$B$7,"تمام، بس هامشك أقل من حدّك","جاهز")))))))))))))))</f>
        <v/>
      </c>
      <c r="O550" s="19" t="b">
        <f>AND(N550&lt;&gt;"",ISNA(MATCH(N550,{"رقم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1">
      <c r="A551" s="13"/>
      <c r="B551" s="14"/>
      <c r="C551" s="15"/>
      <c r="D551" s="15"/>
      <c r="E551" s="15"/>
      <c r="F551" s="16"/>
      <c r="G551" s="15"/>
      <c r="H551" s="17" t="str">
        <f>IF(OR(C551="",AND(F551="",G551="")),"",IF(G551&lt;&gt;"",ROUND(G551,2),IF($B$8="ريال كامل",ROUNDDOWN(C551*(1-IF(F551&gt;1,F551/100,F551)),0),IF($B$8="ينتهي بـ ٩",ROUND((C551*(1-IF(F551&gt;1,F551/100,F551))+1)/10,0)*10-1,ROUND(C551*(1-IF(F551&gt;1,F551/100,F551)),2)))))</f>
        <v/>
      </c>
      <c r="I551" s="17" t="str">
        <f>IF(OR(C551="",D551=""),"",ROUND(C551/IF($B$5="نعم",1+$B$6,1)-D551-N(E551),2))</f>
        <v/>
      </c>
      <c r="J551" s="17" t="str">
        <f>IF(OR(H551="",D551=""),"",ROUND(H551/IF($B$5="نعم",1+$B$6,1)-D551-N(E551),2))</f>
        <v/>
      </c>
      <c r="K551" s="18" t="str">
        <f>IF(OR(J551="",N(H551)&lt;=0),"",J551/(H551/IF($B$5="نعم",1+$B$6,1)))</f>
        <v/>
      </c>
      <c r="L551" s="18" t="str">
        <f>IF(OR(I551="",J551="",N(I551)&lt;=0),"",1-J551/I551)</f>
        <v/>
      </c>
      <c r="M551" s="14"/>
      <c r="N551" s="19" t="str">
        <f>IF(AND(A551="",C551=""),"",IF(A551="","رقم المنتج ناقص",IF(AND($B$9="سلة",ISERROR(VALUE(A551))),"رقم المنتج: أرقام إنجليزية بس",IF(COUNTIF($A$11:$A$1010,A551)&gt;1,"رقم المنتج مكرر",IF(C551="","السعر الحالي ناقص",IF(H551="","حط نسبة خصم أو سعر عرض",IF(H551&lt;=0,"سعر العرض لازم يكون أكبر من صفر",IF(H551&gt;=C551,"سعر العرض = السعر أو أعلى",IF(AND(J551&lt;&gt;"",N(J551)&lt;0,M551&lt;&gt;"نعم"),"تحت التكلفة",IF($B$4="","حط نهاية العرض فوق",IF(AND($B$2&lt;&gt;"",$B$4&lt;$B$2),"النهاية قبل البداية",IF($B$4&lt;TODAY(),"تاريخ النهاية راح",IF(D551="","تمام، بس بدون تكلفة (ما نقدر نحسب ربحك)",IF(N(J551)&lt;0,"تحت التكلفة، وانت قاصد",IF(K551&lt;$B$7,"تمام، بس هامشك أقل من حدّك","جاهز")))))))))))))))</f>
        <v/>
      </c>
      <c r="O551" s="19" t="b">
        <f>AND(N551&lt;&gt;"",ISNA(MATCH(N551,{"رقم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2">
      <c r="A552" s="13"/>
      <c r="B552" s="14"/>
      <c r="C552" s="15"/>
      <c r="D552" s="15"/>
      <c r="E552" s="15"/>
      <c r="F552" s="16"/>
      <c r="G552" s="15"/>
      <c r="H552" s="17" t="str">
        <f>IF(OR(C552="",AND(F552="",G552="")),"",IF(G552&lt;&gt;"",ROUND(G552,2),IF($B$8="ريال كامل",ROUNDDOWN(C552*(1-IF(F552&gt;1,F552/100,F552)),0),IF($B$8="ينتهي بـ ٩",ROUND((C552*(1-IF(F552&gt;1,F552/100,F552))+1)/10,0)*10-1,ROUND(C552*(1-IF(F552&gt;1,F552/100,F552)),2)))))</f>
        <v/>
      </c>
      <c r="I552" s="17" t="str">
        <f>IF(OR(C552="",D552=""),"",ROUND(C552/IF($B$5="نعم",1+$B$6,1)-D552-N(E552),2))</f>
        <v/>
      </c>
      <c r="J552" s="17" t="str">
        <f>IF(OR(H552="",D552=""),"",ROUND(H552/IF($B$5="نعم",1+$B$6,1)-D552-N(E552),2))</f>
        <v/>
      </c>
      <c r="K552" s="18" t="str">
        <f>IF(OR(J552="",N(H552)&lt;=0),"",J552/(H552/IF($B$5="نعم",1+$B$6,1)))</f>
        <v/>
      </c>
      <c r="L552" s="18" t="str">
        <f>IF(OR(I552="",J552="",N(I552)&lt;=0),"",1-J552/I552)</f>
        <v/>
      </c>
      <c r="M552" s="14"/>
      <c r="N552" s="19" t="str">
        <f>IF(AND(A552="",C552=""),"",IF(A552="","رقم المنتج ناقص",IF(AND($B$9="سلة",ISERROR(VALUE(A552))),"رقم المنتج: أرقام إنجليزية بس",IF(COUNTIF($A$11:$A$1010,A552)&gt;1,"رقم المنتج مكرر",IF(C552="","السعر الحالي ناقص",IF(H552="","حط نسبة خصم أو سعر عرض",IF(H552&lt;=0,"سعر العرض لازم يكون أكبر من صفر",IF(H552&gt;=C552,"سعر العرض = السعر أو أعلى",IF(AND(J552&lt;&gt;"",N(J552)&lt;0,M552&lt;&gt;"نعم"),"تحت التكلفة",IF($B$4="","حط نهاية العرض فوق",IF(AND($B$2&lt;&gt;"",$B$4&lt;$B$2),"النهاية قبل البداية",IF($B$4&lt;TODAY(),"تاريخ النهاية راح",IF(D552="","تمام، بس بدون تكلفة (ما نقدر نحسب ربحك)",IF(N(J552)&lt;0,"تحت التكلفة، وانت قاصد",IF(K552&lt;$B$7,"تمام، بس هامشك أقل من حدّك","جاهز")))))))))))))))</f>
        <v/>
      </c>
      <c r="O552" s="19" t="b">
        <f>AND(N552&lt;&gt;"",ISNA(MATCH(N552,{"رقم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3">
      <c r="A553" s="13"/>
      <c r="B553" s="14"/>
      <c r="C553" s="15"/>
      <c r="D553" s="15"/>
      <c r="E553" s="15"/>
      <c r="F553" s="16"/>
      <c r="G553" s="15"/>
      <c r="H553" s="17" t="str">
        <f>IF(OR(C553="",AND(F553="",G553="")),"",IF(G553&lt;&gt;"",ROUND(G553,2),IF($B$8="ريال كامل",ROUNDDOWN(C553*(1-IF(F553&gt;1,F553/100,F553)),0),IF($B$8="ينتهي بـ ٩",ROUND((C553*(1-IF(F553&gt;1,F553/100,F553))+1)/10,0)*10-1,ROUND(C553*(1-IF(F553&gt;1,F553/100,F553)),2)))))</f>
        <v/>
      </c>
      <c r="I553" s="17" t="str">
        <f>IF(OR(C553="",D553=""),"",ROUND(C553/IF($B$5="نعم",1+$B$6,1)-D553-N(E553),2))</f>
        <v/>
      </c>
      <c r="J553" s="17" t="str">
        <f>IF(OR(H553="",D553=""),"",ROUND(H553/IF($B$5="نعم",1+$B$6,1)-D553-N(E553),2))</f>
        <v/>
      </c>
      <c r="K553" s="18" t="str">
        <f>IF(OR(J553="",N(H553)&lt;=0),"",J553/(H553/IF($B$5="نعم",1+$B$6,1)))</f>
        <v/>
      </c>
      <c r="L553" s="18" t="str">
        <f>IF(OR(I553="",J553="",N(I553)&lt;=0),"",1-J553/I553)</f>
        <v/>
      </c>
      <c r="M553" s="14"/>
      <c r="N553" s="19" t="str">
        <f>IF(AND(A553="",C553=""),"",IF(A553="","رقم المنتج ناقص",IF(AND($B$9="سلة",ISERROR(VALUE(A553))),"رقم المنتج: أرقام إنجليزية بس",IF(COUNTIF($A$11:$A$1010,A553)&gt;1,"رقم المنتج مكرر",IF(C553="","السعر الحالي ناقص",IF(H553="","حط نسبة خصم أو سعر عرض",IF(H553&lt;=0,"سعر العرض لازم يكون أكبر من صفر",IF(H553&gt;=C553,"سعر العرض = السعر أو أعلى",IF(AND(J553&lt;&gt;"",N(J553)&lt;0,M553&lt;&gt;"نعم"),"تحت التكلفة",IF($B$4="","حط نهاية العرض فوق",IF(AND($B$2&lt;&gt;"",$B$4&lt;$B$2),"النهاية قبل البداية",IF($B$4&lt;TODAY(),"تاريخ النهاية راح",IF(D553="","تمام، بس بدون تكلفة (ما نقدر نحسب ربحك)",IF(N(J553)&lt;0,"تحت التكلفة، وانت قاصد",IF(K553&lt;$B$7,"تمام، بس هامشك أقل من حدّك","جاهز")))))))))))))))</f>
        <v/>
      </c>
      <c r="O553" s="19" t="b">
        <f>AND(N553&lt;&gt;"",ISNA(MATCH(N553,{"رقم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4">
      <c r="A554" s="13"/>
      <c r="B554" s="14"/>
      <c r="C554" s="15"/>
      <c r="D554" s="15"/>
      <c r="E554" s="15"/>
      <c r="F554" s="16"/>
      <c r="G554" s="15"/>
      <c r="H554" s="17" t="str">
        <f>IF(OR(C554="",AND(F554="",G554="")),"",IF(G554&lt;&gt;"",ROUND(G554,2),IF($B$8="ريال كامل",ROUNDDOWN(C554*(1-IF(F554&gt;1,F554/100,F554)),0),IF($B$8="ينتهي بـ ٩",ROUND((C554*(1-IF(F554&gt;1,F554/100,F554))+1)/10,0)*10-1,ROUND(C554*(1-IF(F554&gt;1,F554/100,F554)),2)))))</f>
        <v/>
      </c>
      <c r="I554" s="17" t="str">
        <f>IF(OR(C554="",D554=""),"",ROUND(C554/IF($B$5="نعم",1+$B$6,1)-D554-N(E554),2))</f>
        <v/>
      </c>
      <c r="J554" s="17" t="str">
        <f>IF(OR(H554="",D554=""),"",ROUND(H554/IF($B$5="نعم",1+$B$6,1)-D554-N(E554),2))</f>
        <v/>
      </c>
      <c r="K554" s="18" t="str">
        <f>IF(OR(J554="",N(H554)&lt;=0),"",J554/(H554/IF($B$5="نعم",1+$B$6,1)))</f>
        <v/>
      </c>
      <c r="L554" s="18" t="str">
        <f>IF(OR(I554="",J554="",N(I554)&lt;=0),"",1-J554/I554)</f>
        <v/>
      </c>
      <c r="M554" s="14"/>
      <c r="N554" s="19" t="str">
        <f>IF(AND(A554="",C554=""),"",IF(A554="","رقم المنتج ناقص",IF(AND($B$9="سلة",ISERROR(VALUE(A554))),"رقم المنتج: أرقام إنجليزية بس",IF(COUNTIF($A$11:$A$1010,A554)&gt;1,"رقم المنتج مكرر",IF(C554="","السعر الحالي ناقص",IF(H554="","حط نسبة خصم أو سعر عرض",IF(H554&lt;=0,"سعر العرض لازم يكون أكبر من صفر",IF(H554&gt;=C554,"سعر العرض = السعر أو أعلى",IF(AND(J554&lt;&gt;"",N(J554)&lt;0,M554&lt;&gt;"نعم"),"تحت التكلفة",IF($B$4="","حط نهاية العرض فوق",IF(AND($B$2&lt;&gt;"",$B$4&lt;$B$2),"النهاية قبل البداية",IF($B$4&lt;TODAY(),"تاريخ النهاية راح",IF(D554="","تمام، بس بدون تكلفة (ما نقدر نحسب ربحك)",IF(N(J554)&lt;0,"تحت التكلفة، وانت قاصد",IF(K554&lt;$B$7,"تمام، بس هامشك أقل من حدّك","جاهز")))))))))))))))</f>
        <v/>
      </c>
      <c r="O554" s="19" t="b">
        <f>AND(N554&lt;&gt;"",ISNA(MATCH(N554,{"رقم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5">
      <c r="A555" s="13"/>
      <c r="B555" s="14"/>
      <c r="C555" s="15"/>
      <c r="D555" s="15"/>
      <c r="E555" s="15"/>
      <c r="F555" s="16"/>
      <c r="G555" s="15"/>
      <c r="H555" s="17" t="str">
        <f>IF(OR(C555="",AND(F555="",G555="")),"",IF(G555&lt;&gt;"",ROUND(G555,2),IF($B$8="ريال كامل",ROUNDDOWN(C555*(1-IF(F555&gt;1,F555/100,F555)),0),IF($B$8="ينتهي بـ ٩",ROUND((C555*(1-IF(F555&gt;1,F555/100,F555))+1)/10,0)*10-1,ROUND(C555*(1-IF(F555&gt;1,F555/100,F555)),2)))))</f>
        <v/>
      </c>
      <c r="I555" s="17" t="str">
        <f>IF(OR(C555="",D555=""),"",ROUND(C555/IF($B$5="نعم",1+$B$6,1)-D555-N(E555),2))</f>
        <v/>
      </c>
      <c r="J555" s="17" t="str">
        <f>IF(OR(H555="",D555=""),"",ROUND(H555/IF($B$5="نعم",1+$B$6,1)-D555-N(E555),2))</f>
        <v/>
      </c>
      <c r="K555" s="18" t="str">
        <f>IF(OR(J555="",N(H555)&lt;=0),"",J555/(H555/IF($B$5="نعم",1+$B$6,1)))</f>
        <v/>
      </c>
      <c r="L555" s="18" t="str">
        <f>IF(OR(I555="",J555="",N(I555)&lt;=0),"",1-J555/I555)</f>
        <v/>
      </c>
      <c r="M555" s="14"/>
      <c r="N555" s="19" t="str">
        <f>IF(AND(A555="",C555=""),"",IF(A555="","رقم المنتج ناقص",IF(AND($B$9="سلة",ISERROR(VALUE(A555))),"رقم المنتج: أرقام إنجليزية بس",IF(COUNTIF($A$11:$A$1010,A555)&gt;1,"رقم المنتج مكرر",IF(C555="","السعر الحالي ناقص",IF(H555="","حط نسبة خصم أو سعر عرض",IF(H555&lt;=0,"سعر العرض لازم يكون أكبر من صفر",IF(H555&gt;=C555,"سعر العرض = السعر أو أعلى",IF(AND(J555&lt;&gt;"",N(J555)&lt;0,M555&lt;&gt;"نعم"),"تحت التكلفة",IF($B$4="","حط نهاية العرض فوق",IF(AND($B$2&lt;&gt;"",$B$4&lt;$B$2),"النهاية قبل البداية",IF($B$4&lt;TODAY(),"تاريخ النهاية راح",IF(D555="","تمام، بس بدون تكلفة (ما نقدر نحسب ربحك)",IF(N(J555)&lt;0,"تحت التكلفة، وانت قاصد",IF(K555&lt;$B$7,"تمام، بس هامشك أقل من حدّك","جاهز")))))))))))))))</f>
        <v/>
      </c>
      <c r="O555" s="19" t="b">
        <f>AND(N555&lt;&gt;"",ISNA(MATCH(N555,{"رقم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6">
      <c r="A556" s="13"/>
      <c r="B556" s="14"/>
      <c r="C556" s="15"/>
      <c r="D556" s="15"/>
      <c r="E556" s="15"/>
      <c r="F556" s="16"/>
      <c r="G556" s="15"/>
      <c r="H556" s="17" t="str">
        <f>IF(OR(C556="",AND(F556="",G556="")),"",IF(G556&lt;&gt;"",ROUND(G556,2),IF($B$8="ريال كامل",ROUNDDOWN(C556*(1-IF(F556&gt;1,F556/100,F556)),0),IF($B$8="ينتهي بـ ٩",ROUND((C556*(1-IF(F556&gt;1,F556/100,F556))+1)/10,0)*10-1,ROUND(C556*(1-IF(F556&gt;1,F556/100,F556)),2)))))</f>
        <v/>
      </c>
      <c r="I556" s="17" t="str">
        <f>IF(OR(C556="",D556=""),"",ROUND(C556/IF($B$5="نعم",1+$B$6,1)-D556-N(E556),2))</f>
        <v/>
      </c>
      <c r="J556" s="17" t="str">
        <f>IF(OR(H556="",D556=""),"",ROUND(H556/IF($B$5="نعم",1+$B$6,1)-D556-N(E556),2))</f>
        <v/>
      </c>
      <c r="K556" s="18" t="str">
        <f>IF(OR(J556="",N(H556)&lt;=0),"",J556/(H556/IF($B$5="نعم",1+$B$6,1)))</f>
        <v/>
      </c>
      <c r="L556" s="18" t="str">
        <f>IF(OR(I556="",J556="",N(I556)&lt;=0),"",1-J556/I556)</f>
        <v/>
      </c>
      <c r="M556" s="14"/>
      <c r="N556" s="19" t="str">
        <f>IF(AND(A556="",C556=""),"",IF(A556="","رقم المنتج ناقص",IF(AND($B$9="سلة",ISERROR(VALUE(A556))),"رقم المنتج: أرقام إنجليزية بس",IF(COUNTIF($A$11:$A$1010,A556)&gt;1,"رقم المنتج مكرر",IF(C556="","السعر الحالي ناقص",IF(H556="","حط نسبة خصم أو سعر عرض",IF(H556&lt;=0,"سعر العرض لازم يكون أكبر من صفر",IF(H556&gt;=C556,"سعر العرض = السعر أو أعلى",IF(AND(J556&lt;&gt;"",N(J556)&lt;0,M556&lt;&gt;"نعم"),"تحت التكلفة",IF($B$4="","حط نهاية العرض فوق",IF(AND($B$2&lt;&gt;"",$B$4&lt;$B$2),"النهاية قبل البداية",IF($B$4&lt;TODAY(),"تاريخ النهاية راح",IF(D556="","تمام، بس بدون تكلفة (ما نقدر نحسب ربحك)",IF(N(J556)&lt;0,"تحت التكلفة، وانت قاصد",IF(K556&lt;$B$7,"تمام، بس هامشك أقل من حدّك","جاهز")))))))))))))))</f>
        <v/>
      </c>
      <c r="O556" s="19" t="b">
        <f>AND(N556&lt;&gt;"",ISNA(MATCH(N556,{"رقم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7">
      <c r="A557" s="13"/>
      <c r="B557" s="14"/>
      <c r="C557" s="15"/>
      <c r="D557" s="15"/>
      <c r="E557" s="15"/>
      <c r="F557" s="16"/>
      <c r="G557" s="15"/>
      <c r="H557" s="17" t="str">
        <f>IF(OR(C557="",AND(F557="",G557="")),"",IF(G557&lt;&gt;"",ROUND(G557,2),IF($B$8="ريال كامل",ROUNDDOWN(C557*(1-IF(F557&gt;1,F557/100,F557)),0),IF($B$8="ينتهي بـ ٩",ROUND((C557*(1-IF(F557&gt;1,F557/100,F557))+1)/10,0)*10-1,ROUND(C557*(1-IF(F557&gt;1,F557/100,F557)),2)))))</f>
        <v/>
      </c>
      <c r="I557" s="17" t="str">
        <f>IF(OR(C557="",D557=""),"",ROUND(C557/IF($B$5="نعم",1+$B$6,1)-D557-N(E557),2))</f>
        <v/>
      </c>
      <c r="J557" s="17" t="str">
        <f>IF(OR(H557="",D557=""),"",ROUND(H557/IF($B$5="نعم",1+$B$6,1)-D557-N(E557),2))</f>
        <v/>
      </c>
      <c r="K557" s="18" t="str">
        <f>IF(OR(J557="",N(H557)&lt;=0),"",J557/(H557/IF($B$5="نعم",1+$B$6,1)))</f>
        <v/>
      </c>
      <c r="L557" s="18" t="str">
        <f>IF(OR(I557="",J557="",N(I557)&lt;=0),"",1-J557/I557)</f>
        <v/>
      </c>
      <c r="M557" s="14"/>
      <c r="N557" s="19" t="str">
        <f>IF(AND(A557="",C557=""),"",IF(A557="","رقم المنتج ناقص",IF(AND($B$9="سلة",ISERROR(VALUE(A557))),"رقم المنتج: أرقام إنجليزية بس",IF(COUNTIF($A$11:$A$1010,A557)&gt;1,"رقم المنتج مكرر",IF(C557="","السعر الحالي ناقص",IF(H557="","حط نسبة خصم أو سعر عرض",IF(H557&lt;=0,"سعر العرض لازم يكون أكبر من صفر",IF(H557&gt;=C557,"سعر العرض = السعر أو أعلى",IF(AND(J557&lt;&gt;"",N(J557)&lt;0,M557&lt;&gt;"نعم"),"تحت التكلفة",IF($B$4="","حط نهاية العرض فوق",IF(AND($B$2&lt;&gt;"",$B$4&lt;$B$2),"النهاية قبل البداية",IF($B$4&lt;TODAY(),"تاريخ النهاية راح",IF(D557="","تمام، بس بدون تكلفة (ما نقدر نحسب ربحك)",IF(N(J557)&lt;0,"تحت التكلفة، وانت قاصد",IF(K557&lt;$B$7,"تمام، بس هامشك أقل من حدّك","جاهز")))))))))))))))</f>
        <v/>
      </c>
      <c r="O557" s="19" t="b">
        <f>AND(N557&lt;&gt;"",ISNA(MATCH(N557,{"رقم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8">
      <c r="A558" s="13"/>
      <c r="B558" s="14"/>
      <c r="C558" s="15"/>
      <c r="D558" s="15"/>
      <c r="E558" s="15"/>
      <c r="F558" s="16"/>
      <c r="G558" s="15"/>
      <c r="H558" s="17" t="str">
        <f>IF(OR(C558="",AND(F558="",G558="")),"",IF(G558&lt;&gt;"",ROUND(G558,2),IF($B$8="ريال كامل",ROUNDDOWN(C558*(1-IF(F558&gt;1,F558/100,F558)),0),IF($B$8="ينتهي بـ ٩",ROUND((C558*(1-IF(F558&gt;1,F558/100,F558))+1)/10,0)*10-1,ROUND(C558*(1-IF(F558&gt;1,F558/100,F558)),2)))))</f>
        <v/>
      </c>
      <c r="I558" s="17" t="str">
        <f>IF(OR(C558="",D558=""),"",ROUND(C558/IF($B$5="نعم",1+$B$6,1)-D558-N(E558),2))</f>
        <v/>
      </c>
      <c r="J558" s="17" t="str">
        <f>IF(OR(H558="",D558=""),"",ROUND(H558/IF($B$5="نعم",1+$B$6,1)-D558-N(E558),2))</f>
        <v/>
      </c>
      <c r="K558" s="18" t="str">
        <f>IF(OR(J558="",N(H558)&lt;=0),"",J558/(H558/IF($B$5="نعم",1+$B$6,1)))</f>
        <v/>
      </c>
      <c r="L558" s="18" t="str">
        <f>IF(OR(I558="",J558="",N(I558)&lt;=0),"",1-J558/I558)</f>
        <v/>
      </c>
      <c r="M558" s="14"/>
      <c r="N558" s="19" t="str">
        <f>IF(AND(A558="",C558=""),"",IF(A558="","رقم المنتج ناقص",IF(AND($B$9="سلة",ISERROR(VALUE(A558))),"رقم المنتج: أرقام إنجليزية بس",IF(COUNTIF($A$11:$A$1010,A558)&gt;1,"رقم المنتج مكرر",IF(C558="","السعر الحالي ناقص",IF(H558="","حط نسبة خصم أو سعر عرض",IF(H558&lt;=0,"سعر العرض لازم يكون أكبر من صفر",IF(H558&gt;=C558,"سعر العرض = السعر أو أعلى",IF(AND(J558&lt;&gt;"",N(J558)&lt;0,M558&lt;&gt;"نعم"),"تحت التكلفة",IF($B$4="","حط نهاية العرض فوق",IF(AND($B$2&lt;&gt;"",$B$4&lt;$B$2),"النهاية قبل البداية",IF($B$4&lt;TODAY(),"تاريخ النهاية راح",IF(D558="","تمام، بس بدون تكلفة (ما نقدر نحسب ربحك)",IF(N(J558)&lt;0,"تحت التكلفة، وانت قاصد",IF(K558&lt;$B$7,"تمام، بس هامشك أقل من حدّك","جاهز")))))))))))))))</f>
        <v/>
      </c>
      <c r="O558" s="19" t="b">
        <f>AND(N558&lt;&gt;"",ISNA(MATCH(N558,{"رقم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59">
      <c r="A559" s="13"/>
      <c r="B559" s="14"/>
      <c r="C559" s="15"/>
      <c r="D559" s="15"/>
      <c r="E559" s="15"/>
      <c r="F559" s="16"/>
      <c r="G559" s="15"/>
      <c r="H559" s="17" t="str">
        <f>IF(OR(C559="",AND(F559="",G559="")),"",IF(G559&lt;&gt;"",ROUND(G559,2),IF($B$8="ريال كامل",ROUNDDOWN(C559*(1-IF(F559&gt;1,F559/100,F559)),0),IF($B$8="ينتهي بـ ٩",ROUND((C559*(1-IF(F559&gt;1,F559/100,F559))+1)/10,0)*10-1,ROUND(C559*(1-IF(F559&gt;1,F559/100,F559)),2)))))</f>
        <v/>
      </c>
      <c r="I559" s="17" t="str">
        <f>IF(OR(C559="",D559=""),"",ROUND(C559/IF($B$5="نعم",1+$B$6,1)-D559-N(E559),2))</f>
        <v/>
      </c>
      <c r="J559" s="17" t="str">
        <f>IF(OR(H559="",D559=""),"",ROUND(H559/IF($B$5="نعم",1+$B$6,1)-D559-N(E559),2))</f>
        <v/>
      </c>
      <c r="K559" s="18" t="str">
        <f>IF(OR(J559="",N(H559)&lt;=0),"",J559/(H559/IF($B$5="نعم",1+$B$6,1)))</f>
        <v/>
      </c>
      <c r="L559" s="18" t="str">
        <f>IF(OR(I559="",J559="",N(I559)&lt;=0),"",1-J559/I559)</f>
        <v/>
      </c>
      <c r="M559" s="14"/>
      <c r="N559" s="19" t="str">
        <f>IF(AND(A559="",C559=""),"",IF(A559="","رقم المنتج ناقص",IF(AND($B$9="سلة",ISERROR(VALUE(A559))),"رقم المنتج: أرقام إنجليزية بس",IF(COUNTIF($A$11:$A$1010,A559)&gt;1,"رقم المنتج مكرر",IF(C559="","السعر الحالي ناقص",IF(H559="","حط نسبة خصم أو سعر عرض",IF(H559&lt;=0,"سعر العرض لازم يكون أكبر من صفر",IF(H559&gt;=C559,"سعر العرض = السعر أو أعلى",IF(AND(J559&lt;&gt;"",N(J559)&lt;0,M559&lt;&gt;"نعم"),"تحت التكلفة",IF($B$4="","حط نهاية العرض فوق",IF(AND($B$2&lt;&gt;"",$B$4&lt;$B$2),"النهاية قبل البداية",IF($B$4&lt;TODAY(),"تاريخ النهاية راح",IF(D559="","تمام، بس بدون تكلفة (ما نقدر نحسب ربحك)",IF(N(J559)&lt;0,"تحت التكلفة، وانت قاصد",IF(K559&lt;$B$7,"تمام، بس هامشك أقل من حدّك","جاهز")))))))))))))))</f>
        <v/>
      </c>
      <c r="O559" s="19" t="b">
        <f>AND(N559&lt;&gt;"",ISNA(MATCH(N559,{"رقم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0">
      <c r="A560" s="13"/>
      <c r="B560" s="14"/>
      <c r="C560" s="15"/>
      <c r="D560" s="15"/>
      <c r="E560" s="15"/>
      <c r="F560" s="16"/>
      <c r="G560" s="15"/>
      <c r="H560" s="17" t="str">
        <f>IF(OR(C560="",AND(F560="",G560="")),"",IF(G560&lt;&gt;"",ROUND(G560,2),IF($B$8="ريال كامل",ROUNDDOWN(C560*(1-IF(F560&gt;1,F560/100,F560)),0),IF($B$8="ينتهي بـ ٩",ROUND((C560*(1-IF(F560&gt;1,F560/100,F560))+1)/10,0)*10-1,ROUND(C560*(1-IF(F560&gt;1,F560/100,F560)),2)))))</f>
        <v/>
      </c>
      <c r="I560" s="17" t="str">
        <f>IF(OR(C560="",D560=""),"",ROUND(C560/IF($B$5="نعم",1+$B$6,1)-D560-N(E560),2))</f>
        <v/>
      </c>
      <c r="J560" s="17" t="str">
        <f>IF(OR(H560="",D560=""),"",ROUND(H560/IF($B$5="نعم",1+$B$6,1)-D560-N(E560),2))</f>
        <v/>
      </c>
      <c r="K560" s="18" t="str">
        <f>IF(OR(J560="",N(H560)&lt;=0),"",J560/(H560/IF($B$5="نعم",1+$B$6,1)))</f>
        <v/>
      </c>
      <c r="L560" s="18" t="str">
        <f>IF(OR(I560="",J560="",N(I560)&lt;=0),"",1-J560/I560)</f>
        <v/>
      </c>
      <c r="M560" s="14"/>
      <c r="N560" s="19" t="str">
        <f>IF(AND(A560="",C560=""),"",IF(A560="","رقم المنتج ناقص",IF(AND($B$9="سلة",ISERROR(VALUE(A560))),"رقم المنتج: أرقام إنجليزية بس",IF(COUNTIF($A$11:$A$1010,A560)&gt;1,"رقم المنتج مكرر",IF(C560="","السعر الحالي ناقص",IF(H560="","حط نسبة خصم أو سعر عرض",IF(H560&lt;=0,"سعر العرض لازم يكون أكبر من صفر",IF(H560&gt;=C560,"سعر العرض = السعر أو أعلى",IF(AND(J560&lt;&gt;"",N(J560)&lt;0,M560&lt;&gt;"نعم"),"تحت التكلفة",IF($B$4="","حط نهاية العرض فوق",IF(AND($B$2&lt;&gt;"",$B$4&lt;$B$2),"النهاية قبل البداية",IF($B$4&lt;TODAY(),"تاريخ النهاية راح",IF(D560="","تمام، بس بدون تكلفة (ما نقدر نحسب ربحك)",IF(N(J560)&lt;0,"تحت التكلفة، وانت قاصد",IF(K560&lt;$B$7,"تمام، بس هامشك أقل من حدّك","جاهز")))))))))))))))</f>
        <v/>
      </c>
      <c r="O560" s="19" t="b">
        <f>AND(N560&lt;&gt;"",ISNA(MATCH(N560,{"رقم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1">
      <c r="A561" s="13"/>
      <c r="B561" s="14"/>
      <c r="C561" s="15"/>
      <c r="D561" s="15"/>
      <c r="E561" s="15"/>
      <c r="F561" s="16"/>
      <c r="G561" s="15"/>
      <c r="H561" s="17" t="str">
        <f>IF(OR(C561="",AND(F561="",G561="")),"",IF(G561&lt;&gt;"",ROUND(G561,2),IF($B$8="ريال كامل",ROUNDDOWN(C561*(1-IF(F561&gt;1,F561/100,F561)),0),IF($B$8="ينتهي بـ ٩",ROUND((C561*(1-IF(F561&gt;1,F561/100,F561))+1)/10,0)*10-1,ROUND(C561*(1-IF(F561&gt;1,F561/100,F561)),2)))))</f>
        <v/>
      </c>
      <c r="I561" s="17" t="str">
        <f>IF(OR(C561="",D561=""),"",ROUND(C561/IF($B$5="نعم",1+$B$6,1)-D561-N(E561),2))</f>
        <v/>
      </c>
      <c r="J561" s="17" t="str">
        <f>IF(OR(H561="",D561=""),"",ROUND(H561/IF($B$5="نعم",1+$B$6,1)-D561-N(E561),2))</f>
        <v/>
      </c>
      <c r="K561" s="18" t="str">
        <f>IF(OR(J561="",N(H561)&lt;=0),"",J561/(H561/IF($B$5="نعم",1+$B$6,1)))</f>
        <v/>
      </c>
      <c r="L561" s="18" t="str">
        <f>IF(OR(I561="",J561="",N(I561)&lt;=0),"",1-J561/I561)</f>
        <v/>
      </c>
      <c r="M561" s="14"/>
      <c r="N561" s="19" t="str">
        <f>IF(AND(A561="",C561=""),"",IF(A561="","رقم المنتج ناقص",IF(AND($B$9="سلة",ISERROR(VALUE(A561))),"رقم المنتج: أرقام إنجليزية بس",IF(COUNTIF($A$11:$A$1010,A561)&gt;1,"رقم المنتج مكرر",IF(C561="","السعر الحالي ناقص",IF(H561="","حط نسبة خصم أو سعر عرض",IF(H561&lt;=0,"سعر العرض لازم يكون أكبر من صفر",IF(H561&gt;=C561,"سعر العرض = السعر أو أعلى",IF(AND(J561&lt;&gt;"",N(J561)&lt;0,M561&lt;&gt;"نعم"),"تحت التكلفة",IF($B$4="","حط نهاية العرض فوق",IF(AND($B$2&lt;&gt;"",$B$4&lt;$B$2),"النهاية قبل البداية",IF($B$4&lt;TODAY(),"تاريخ النهاية راح",IF(D561="","تمام، بس بدون تكلفة (ما نقدر نحسب ربحك)",IF(N(J561)&lt;0,"تحت التكلفة، وانت قاصد",IF(K561&lt;$B$7,"تمام، بس هامشك أقل من حدّك","جاهز")))))))))))))))</f>
        <v/>
      </c>
      <c r="O561" s="19" t="b">
        <f>AND(N561&lt;&gt;"",ISNA(MATCH(N561,{"رقم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2">
      <c r="A562" s="13"/>
      <c r="B562" s="14"/>
      <c r="C562" s="15"/>
      <c r="D562" s="15"/>
      <c r="E562" s="15"/>
      <c r="F562" s="16"/>
      <c r="G562" s="15"/>
      <c r="H562" s="17" t="str">
        <f>IF(OR(C562="",AND(F562="",G562="")),"",IF(G562&lt;&gt;"",ROUND(G562,2),IF($B$8="ريال كامل",ROUNDDOWN(C562*(1-IF(F562&gt;1,F562/100,F562)),0),IF($B$8="ينتهي بـ ٩",ROUND((C562*(1-IF(F562&gt;1,F562/100,F562))+1)/10,0)*10-1,ROUND(C562*(1-IF(F562&gt;1,F562/100,F562)),2)))))</f>
        <v/>
      </c>
      <c r="I562" s="17" t="str">
        <f>IF(OR(C562="",D562=""),"",ROUND(C562/IF($B$5="نعم",1+$B$6,1)-D562-N(E562),2))</f>
        <v/>
      </c>
      <c r="J562" s="17" t="str">
        <f>IF(OR(H562="",D562=""),"",ROUND(H562/IF($B$5="نعم",1+$B$6,1)-D562-N(E562),2))</f>
        <v/>
      </c>
      <c r="K562" s="18" t="str">
        <f>IF(OR(J562="",N(H562)&lt;=0),"",J562/(H562/IF($B$5="نعم",1+$B$6,1)))</f>
        <v/>
      </c>
      <c r="L562" s="18" t="str">
        <f>IF(OR(I562="",J562="",N(I562)&lt;=0),"",1-J562/I562)</f>
        <v/>
      </c>
      <c r="M562" s="14"/>
      <c r="N562" s="19" t="str">
        <f>IF(AND(A562="",C562=""),"",IF(A562="","رقم المنتج ناقص",IF(AND($B$9="سلة",ISERROR(VALUE(A562))),"رقم المنتج: أرقام إنجليزية بس",IF(COUNTIF($A$11:$A$1010,A562)&gt;1,"رقم المنتج مكرر",IF(C562="","السعر الحالي ناقص",IF(H562="","حط نسبة خصم أو سعر عرض",IF(H562&lt;=0,"سعر العرض لازم يكون أكبر من صفر",IF(H562&gt;=C562,"سعر العرض = السعر أو أعلى",IF(AND(J562&lt;&gt;"",N(J562)&lt;0,M562&lt;&gt;"نعم"),"تحت التكلفة",IF($B$4="","حط نهاية العرض فوق",IF(AND($B$2&lt;&gt;"",$B$4&lt;$B$2),"النهاية قبل البداية",IF($B$4&lt;TODAY(),"تاريخ النهاية راح",IF(D562="","تمام، بس بدون تكلفة (ما نقدر نحسب ربحك)",IF(N(J562)&lt;0,"تحت التكلفة، وانت قاصد",IF(K562&lt;$B$7,"تمام، بس هامشك أقل من حدّك","جاهز")))))))))))))))</f>
        <v/>
      </c>
      <c r="O562" s="19" t="b">
        <f>AND(N562&lt;&gt;"",ISNA(MATCH(N562,{"رقم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3">
      <c r="A563" s="13"/>
      <c r="B563" s="14"/>
      <c r="C563" s="15"/>
      <c r="D563" s="15"/>
      <c r="E563" s="15"/>
      <c r="F563" s="16"/>
      <c r="G563" s="15"/>
      <c r="H563" s="17" t="str">
        <f>IF(OR(C563="",AND(F563="",G563="")),"",IF(G563&lt;&gt;"",ROUND(G563,2),IF($B$8="ريال كامل",ROUNDDOWN(C563*(1-IF(F563&gt;1,F563/100,F563)),0),IF($B$8="ينتهي بـ ٩",ROUND((C563*(1-IF(F563&gt;1,F563/100,F563))+1)/10,0)*10-1,ROUND(C563*(1-IF(F563&gt;1,F563/100,F563)),2)))))</f>
        <v/>
      </c>
      <c r="I563" s="17" t="str">
        <f>IF(OR(C563="",D563=""),"",ROUND(C563/IF($B$5="نعم",1+$B$6,1)-D563-N(E563),2))</f>
        <v/>
      </c>
      <c r="J563" s="17" t="str">
        <f>IF(OR(H563="",D563=""),"",ROUND(H563/IF($B$5="نعم",1+$B$6,1)-D563-N(E563),2))</f>
        <v/>
      </c>
      <c r="K563" s="18" t="str">
        <f>IF(OR(J563="",N(H563)&lt;=0),"",J563/(H563/IF($B$5="نعم",1+$B$6,1)))</f>
        <v/>
      </c>
      <c r="L563" s="18" t="str">
        <f>IF(OR(I563="",J563="",N(I563)&lt;=0),"",1-J563/I563)</f>
        <v/>
      </c>
      <c r="M563" s="14"/>
      <c r="N563" s="19" t="str">
        <f>IF(AND(A563="",C563=""),"",IF(A563="","رقم المنتج ناقص",IF(AND($B$9="سلة",ISERROR(VALUE(A563))),"رقم المنتج: أرقام إنجليزية بس",IF(COUNTIF($A$11:$A$1010,A563)&gt;1,"رقم المنتج مكرر",IF(C563="","السعر الحالي ناقص",IF(H563="","حط نسبة خصم أو سعر عرض",IF(H563&lt;=0,"سعر العرض لازم يكون أكبر من صفر",IF(H563&gt;=C563,"سعر العرض = السعر أو أعلى",IF(AND(J563&lt;&gt;"",N(J563)&lt;0,M563&lt;&gt;"نعم"),"تحت التكلفة",IF($B$4="","حط نهاية العرض فوق",IF(AND($B$2&lt;&gt;"",$B$4&lt;$B$2),"النهاية قبل البداية",IF($B$4&lt;TODAY(),"تاريخ النهاية راح",IF(D563="","تمام، بس بدون تكلفة (ما نقدر نحسب ربحك)",IF(N(J563)&lt;0,"تحت التكلفة، وانت قاصد",IF(K563&lt;$B$7,"تمام، بس هامشك أقل من حدّك","جاهز")))))))))))))))</f>
        <v/>
      </c>
      <c r="O563" s="19" t="b">
        <f>AND(N563&lt;&gt;"",ISNA(MATCH(N563,{"رقم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4">
      <c r="A564" s="13"/>
      <c r="B564" s="14"/>
      <c r="C564" s="15"/>
      <c r="D564" s="15"/>
      <c r="E564" s="15"/>
      <c r="F564" s="16"/>
      <c r="G564" s="15"/>
      <c r="H564" s="17" t="str">
        <f>IF(OR(C564="",AND(F564="",G564="")),"",IF(G564&lt;&gt;"",ROUND(G564,2),IF($B$8="ريال كامل",ROUNDDOWN(C564*(1-IF(F564&gt;1,F564/100,F564)),0),IF($B$8="ينتهي بـ ٩",ROUND((C564*(1-IF(F564&gt;1,F564/100,F564))+1)/10,0)*10-1,ROUND(C564*(1-IF(F564&gt;1,F564/100,F564)),2)))))</f>
        <v/>
      </c>
      <c r="I564" s="17" t="str">
        <f>IF(OR(C564="",D564=""),"",ROUND(C564/IF($B$5="نعم",1+$B$6,1)-D564-N(E564),2))</f>
        <v/>
      </c>
      <c r="J564" s="17" t="str">
        <f>IF(OR(H564="",D564=""),"",ROUND(H564/IF($B$5="نعم",1+$B$6,1)-D564-N(E564),2))</f>
        <v/>
      </c>
      <c r="K564" s="18" t="str">
        <f>IF(OR(J564="",N(H564)&lt;=0),"",J564/(H564/IF($B$5="نعم",1+$B$6,1)))</f>
        <v/>
      </c>
      <c r="L564" s="18" t="str">
        <f>IF(OR(I564="",J564="",N(I564)&lt;=0),"",1-J564/I564)</f>
        <v/>
      </c>
      <c r="M564" s="14"/>
      <c r="N564" s="19" t="str">
        <f>IF(AND(A564="",C564=""),"",IF(A564="","رقم المنتج ناقص",IF(AND($B$9="سلة",ISERROR(VALUE(A564))),"رقم المنتج: أرقام إنجليزية بس",IF(COUNTIF($A$11:$A$1010,A564)&gt;1,"رقم المنتج مكرر",IF(C564="","السعر الحالي ناقص",IF(H564="","حط نسبة خصم أو سعر عرض",IF(H564&lt;=0,"سعر العرض لازم يكون أكبر من صفر",IF(H564&gt;=C564,"سعر العرض = السعر أو أعلى",IF(AND(J564&lt;&gt;"",N(J564)&lt;0,M564&lt;&gt;"نعم"),"تحت التكلفة",IF($B$4="","حط نهاية العرض فوق",IF(AND($B$2&lt;&gt;"",$B$4&lt;$B$2),"النهاية قبل البداية",IF($B$4&lt;TODAY(),"تاريخ النهاية راح",IF(D564="","تمام، بس بدون تكلفة (ما نقدر نحسب ربحك)",IF(N(J564)&lt;0,"تحت التكلفة، وانت قاصد",IF(K564&lt;$B$7,"تمام، بس هامشك أقل من حدّك","جاهز")))))))))))))))</f>
        <v/>
      </c>
      <c r="O564" s="19" t="b">
        <f>AND(N564&lt;&gt;"",ISNA(MATCH(N564,{"رقم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5">
      <c r="A565" s="13"/>
      <c r="B565" s="14"/>
      <c r="C565" s="15"/>
      <c r="D565" s="15"/>
      <c r="E565" s="15"/>
      <c r="F565" s="16"/>
      <c r="G565" s="15"/>
      <c r="H565" s="17" t="str">
        <f>IF(OR(C565="",AND(F565="",G565="")),"",IF(G565&lt;&gt;"",ROUND(G565,2),IF($B$8="ريال كامل",ROUNDDOWN(C565*(1-IF(F565&gt;1,F565/100,F565)),0),IF($B$8="ينتهي بـ ٩",ROUND((C565*(1-IF(F565&gt;1,F565/100,F565))+1)/10,0)*10-1,ROUND(C565*(1-IF(F565&gt;1,F565/100,F565)),2)))))</f>
        <v/>
      </c>
      <c r="I565" s="17" t="str">
        <f>IF(OR(C565="",D565=""),"",ROUND(C565/IF($B$5="نعم",1+$B$6,1)-D565-N(E565),2))</f>
        <v/>
      </c>
      <c r="J565" s="17" t="str">
        <f>IF(OR(H565="",D565=""),"",ROUND(H565/IF($B$5="نعم",1+$B$6,1)-D565-N(E565),2))</f>
        <v/>
      </c>
      <c r="K565" s="18" t="str">
        <f>IF(OR(J565="",N(H565)&lt;=0),"",J565/(H565/IF($B$5="نعم",1+$B$6,1)))</f>
        <v/>
      </c>
      <c r="L565" s="18" t="str">
        <f>IF(OR(I565="",J565="",N(I565)&lt;=0),"",1-J565/I565)</f>
        <v/>
      </c>
      <c r="M565" s="14"/>
      <c r="N565" s="19" t="str">
        <f>IF(AND(A565="",C565=""),"",IF(A565="","رقم المنتج ناقص",IF(AND($B$9="سلة",ISERROR(VALUE(A565))),"رقم المنتج: أرقام إنجليزية بس",IF(COUNTIF($A$11:$A$1010,A565)&gt;1,"رقم المنتج مكرر",IF(C565="","السعر الحالي ناقص",IF(H565="","حط نسبة خصم أو سعر عرض",IF(H565&lt;=0,"سعر العرض لازم يكون أكبر من صفر",IF(H565&gt;=C565,"سعر العرض = السعر أو أعلى",IF(AND(J565&lt;&gt;"",N(J565)&lt;0,M565&lt;&gt;"نعم"),"تحت التكلفة",IF($B$4="","حط نهاية العرض فوق",IF(AND($B$2&lt;&gt;"",$B$4&lt;$B$2),"النهاية قبل البداية",IF($B$4&lt;TODAY(),"تاريخ النهاية راح",IF(D565="","تمام، بس بدون تكلفة (ما نقدر نحسب ربحك)",IF(N(J565)&lt;0,"تحت التكلفة، وانت قاصد",IF(K565&lt;$B$7,"تمام، بس هامشك أقل من حدّك","جاهز")))))))))))))))</f>
        <v/>
      </c>
      <c r="O565" s="19" t="b">
        <f>AND(N565&lt;&gt;"",ISNA(MATCH(N565,{"رقم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6">
      <c r="A566" s="13"/>
      <c r="B566" s="14"/>
      <c r="C566" s="15"/>
      <c r="D566" s="15"/>
      <c r="E566" s="15"/>
      <c r="F566" s="16"/>
      <c r="G566" s="15"/>
      <c r="H566" s="17" t="str">
        <f>IF(OR(C566="",AND(F566="",G566="")),"",IF(G566&lt;&gt;"",ROUND(G566,2),IF($B$8="ريال كامل",ROUNDDOWN(C566*(1-IF(F566&gt;1,F566/100,F566)),0),IF($B$8="ينتهي بـ ٩",ROUND((C566*(1-IF(F566&gt;1,F566/100,F566))+1)/10,0)*10-1,ROUND(C566*(1-IF(F566&gt;1,F566/100,F566)),2)))))</f>
        <v/>
      </c>
      <c r="I566" s="17" t="str">
        <f>IF(OR(C566="",D566=""),"",ROUND(C566/IF($B$5="نعم",1+$B$6,1)-D566-N(E566),2))</f>
        <v/>
      </c>
      <c r="J566" s="17" t="str">
        <f>IF(OR(H566="",D566=""),"",ROUND(H566/IF($B$5="نعم",1+$B$6,1)-D566-N(E566),2))</f>
        <v/>
      </c>
      <c r="K566" s="18" t="str">
        <f>IF(OR(J566="",N(H566)&lt;=0),"",J566/(H566/IF($B$5="نعم",1+$B$6,1)))</f>
        <v/>
      </c>
      <c r="L566" s="18" t="str">
        <f>IF(OR(I566="",J566="",N(I566)&lt;=0),"",1-J566/I566)</f>
        <v/>
      </c>
      <c r="M566" s="14"/>
      <c r="N566" s="19" t="str">
        <f>IF(AND(A566="",C566=""),"",IF(A566="","رقم المنتج ناقص",IF(AND($B$9="سلة",ISERROR(VALUE(A566))),"رقم المنتج: أرقام إنجليزية بس",IF(COUNTIF($A$11:$A$1010,A566)&gt;1,"رقم المنتج مكرر",IF(C566="","السعر الحالي ناقص",IF(H566="","حط نسبة خصم أو سعر عرض",IF(H566&lt;=0,"سعر العرض لازم يكون أكبر من صفر",IF(H566&gt;=C566,"سعر العرض = السعر أو أعلى",IF(AND(J566&lt;&gt;"",N(J566)&lt;0,M566&lt;&gt;"نعم"),"تحت التكلفة",IF($B$4="","حط نهاية العرض فوق",IF(AND($B$2&lt;&gt;"",$B$4&lt;$B$2),"النهاية قبل البداية",IF($B$4&lt;TODAY(),"تاريخ النهاية راح",IF(D566="","تمام، بس بدون تكلفة (ما نقدر نحسب ربحك)",IF(N(J566)&lt;0,"تحت التكلفة، وانت قاصد",IF(K566&lt;$B$7,"تمام، بس هامشك أقل من حدّك","جاهز")))))))))))))))</f>
        <v/>
      </c>
      <c r="O566" s="19" t="b">
        <f>AND(N566&lt;&gt;"",ISNA(MATCH(N566,{"رقم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7">
      <c r="A567" s="13"/>
      <c r="B567" s="14"/>
      <c r="C567" s="15"/>
      <c r="D567" s="15"/>
      <c r="E567" s="15"/>
      <c r="F567" s="16"/>
      <c r="G567" s="15"/>
      <c r="H567" s="17" t="str">
        <f>IF(OR(C567="",AND(F567="",G567="")),"",IF(G567&lt;&gt;"",ROUND(G567,2),IF($B$8="ريال كامل",ROUNDDOWN(C567*(1-IF(F567&gt;1,F567/100,F567)),0),IF($B$8="ينتهي بـ ٩",ROUND((C567*(1-IF(F567&gt;1,F567/100,F567))+1)/10,0)*10-1,ROUND(C567*(1-IF(F567&gt;1,F567/100,F567)),2)))))</f>
        <v/>
      </c>
      <c r="I567" s="17" t="str">
        <f>IF(OR(C567="",D567=""),"",ROUND(C567/IF($B$5="نعم",1+$B$6,1)-D567-N(E567),2))</f>
        <v/>
      </c>
      <c r="J567" s="17" t="str">
        <f>IF(OR(H567="",D567=""),"",ROUND(H567/IF($B$5="نعم",1+$B$6,1)-D567-N(E567),2))</f>
        <v/>
      </c>
      <c r="K567" s="18" t="str">
        <f>IF(OR(J567="",N(H567)&lt;=0),"",J567/(H567/IF($B$5="نعم",1+$B$6,1)))</f>
        <v/>
      </c>
      <c r="L567" s="18" t="str">
        <f>IF(OR(I567="",J567="",N(I567)&lt;=0),"",1-J567/I567)</f>
        <v/>
      </c>
      <c r="M567" s="14"/>
      <c r="N567" s="19" t="str">
        <f>IF(AND(A567="",C567=""),"",IF(A567="","رقم المنتج ناقص",IF(AND($B$9="سلة",ISERROR(VALUE(A567))),"رقم المنتج: أرقام إنجليزية بس",IF(COUNTIF($A$11:$A$1010,A567)&gt;1,"رقم المنتج مكرر",IF(C567="","السعر الحالي ناقص",IF(H567="","حط نسبة خصم أو سعر عرض",IF(H567&lt;=0,"سعر العرض لازم يكون أكبر من صفر",IF(H567&gt;=C567,"سعر العرض = السعر أو أعلى",IF(AND(J567&lt;&gt;"",N(J567)&lt;0,M567&lt;&gt;"نعم"),"تحت التكلفة",IF($B$4="","حط نهاية العرض فوق",IF(AND($B$2&lt;&gt;"",$B$4&lt;$B$2),"النهاية قبل البداية",IF($B$4&lt;TODAY(),"تاريخ النهاية راح",IF(D567="","تمام، بس بدون تكلفة (ما نقدر نحسب ربحك)",IF(N(J567)&lt;0,"تحت التكلفة، وانت قاصد",IF(K567&lt;$B$7,"تمام، بس هامشك أقل من حدّك","جاهز")))))))))))))))</f>
        <v/>
      </c>
      <c r="O567" s="19" t="b">
        <f>AND(N567&lt;&gt;"",ISNA(MATCH(N567,{"رقم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8">
      <c r="A568" s="13"/>
      <c r="B568" s="14"/>
      <c r="C568" s="15"/>
      <c r="D568" s="15"/>
      <c r="E568" s="15"/>
      <c r="F568" s="16"/>
      <c r="G568" s="15"/>
      <c r="H568" s="17" t="str">
        <f>IF(OR(C568="",AND(F568="",G568="")),"",IF(G568&lt;&gt;"",ROUND(G568,2),IF($B$8="ريال كامل",ROUNDDOWN(C568*(1-IF(F568&gt;1,F568/100,F568)),0),IF($B$8="ينتهي بـ ٩",ROUND((C568*(1-IF(F568&gt;1,F568/100,F568))+1)/10,0)*10-1,ROUND(C568*(1-IF(F568&gt;1,F568/100,F568)),2)))))</f>
        <v/>
      </c>
      <c r="I568" s="17" t="str">
        <f>IF(OR(C568="",D568=""),"",ROUND(C568/IF($B$5="نعم",1+$B$6,1)-D568-N(E568),2))</f>
        <v/>
      </c>
      <c r="J568" s="17" t="str">
        <f>IF(OR(H568="",D568=""),"",ROUND(H568/IF($B$5="نعم",1+$B$6,1)-D568-N(E568),2))</f>
        <v/>
      </c>
      <c r="K568" s="18" t="str">
        <f>IF(OR(J568="",N(H568)&lt;=0),"",J568/(H568/IF($B$5="نعم",1+$B$6,1)))</f>
        <v/>
      </c>
      <c r="L568" s="18" t="str">
        <f>IF(OR(I568="",J568="",N(I568)&lt;=0),"",1-J568/I568)</f>
        <v/>
      </c>
      <c r="M568" s="14"/>
      <c r="N568" s="19" t="str">
        <f>IF(AND(A568="",C568=""),"",IF(A568="","رقم المنتج ناقص",IF(AND($B$9="سلة",ISERROR(VALUE(A568))),"رقم المنتج: أرقام إنجليزية بس",IF(COUNTIF($A$11:$A$1010,A568)&gt;1,"رقم المنتج مكرر",IF(C568="","السعر الحالي ناقص",IF(H568="","حط نسبة خصم أو سعر عرض",IF(H568&lt;=0,"سعر العرض لازم يكون أكبر من صفر",IF(H568&gt;=C568,"سعر العرض = السعر أو أعلى",IF(AND(J568&lt;&gt;"",N(J568)&lt;0,M568&lt;&gt;"نعم"),"تحت التكلفة",IF($B$4="","حط نهاية العرض فوق",IF(AND($B$2&lt;&gt;"",$B$4&lt;$B$2),"النهاية قبل البداية",IF($B$4&lt;TODAY(),"تاريخ النهاية راح",IF(D568="","تمام، بس بدون تكلفة (ما نقدر نحسب ربحك)",IF(N(J568)&lt;0,"تحت التكلفة، وانت قاصد",IF(K568&lt;$B$7,"تمام، بس هامشك أقل من حدّك","جاهز")))))))))))))))</f>
        <v/>
      </c>
      <c r="O568" s="19" t="b">
        <f>AND(N568&lt;&gt;"",ISNA(MATCH(N568,{"رقم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69">
      <c r="A569" s="13"/>
      <c r="B569" s="14"/>
      <c r="C569" s="15"/>
      <c r="D569" s="15"/>
      <c r="E569" s="15"/>
      <c r="F569" s="16"/>
      <c r="G569" s="15"/>
      <c r="H569" s="17" t="str">
        <f>IF(OR(C569="",AND(F569="",G569="")),"",IF(G569&lt;&gt;"",ROUND(G569,2),IF($B$8="ريال كامل",ROUNDDOWN(C569*(1-IF(F569&gt;1,F569/100,F569)),0),IF($B$8="ينتهي بـ ٩",ROUND((C569*(1-IF(F569&gt;1,F569/100,F569))+1)/10,0)*10-1,ROUND(C569*(1-IF(F569&gt;1,F569/100,F569)),2)))))</f>
        <v/>
      </c>
      <c r="I569" s="17" t="str">
        <f>IF(OR(C569="",D569=""),"",ROUND(C569/IF($B$5="نعم",1+$B$6,1)-D569-N(E569),2))</f>
        <v/>
      </c>
      <c r="J569" s="17" t="str">
        <f>IF(OR(H569="",D569=""),"",ROUND(H569/IF($B$5="نعم",1+$B$6,1)-D569-N(E569),2))</f>
        <v/>
      </c>
      <c r="K569" s="18" t="str">
        <f>IF(OR(J569="",N(H569)&lt;=0),"",J569/(H569/IF($B$5="نعم",1+$B$6,1)))</f>
        <v/>
      </c>
      <c r="L569" s="18" t="str">
        <f>IF(OR(I569="",J569="",N(I569)&lt;=0),"",1-J569/I569)</f>
        <v/>
      </c>
      <c r="M569" s="14"/>
      <c r="N569" s="19" t="str">
        <f>IF(AND(A569="",C569=""),"",IF(A569="","رقم المنتج ناقص",IF(AND($B$9="سلة",ISERROR(VALUE(A569))),"رقم المنتج: أرقام إنجليزية بس",IF(COUNTIF($A$11:$A$1010,A569)&gt;1,"رقم المنتج مكرر",IF(C569="","السعر الحالي ناقص",IF(H569="","حط نسبة خصم أو سعر عرض",IF(H569&lt;=0,"سعر العرض لازم يكون أكبر من صفر",IF(H569&gt;=C569,"سعر العرض = السعر أو أعلى",IF(AND(J569&lt;&gt;"",N(J569)&lt;0,M569&lt;&gt;"نعم"),"تحت التكلفة",IF($B$4="","حط نهاية العرض فوق",IF(AND($B$2&lt;&gt;"",$B$4&lt;$B$2),"النهاية قبل البداية",IF($B$4&lt;TODAY(),"تاريخ النهاية راح",IF(D569="","تمام، بس بدون تكلفة (ما نقدر نحسب ربحك)",IF(N(J569)&lt;0,"تحت التكلفة، وانت قاصد",IF(K569&lt;$B$7,"تمام، بس هامشك أقل من حدّك","جاهز")))))))))))))))</f>
        <v/>
      </c>
      <c r="O569" s="19" t="b">
        <f>AND(N569&lt;&gt;"",ISNA(MATCH(N569,{"رقم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0">
      <c r="A570" s="13"/>
      <c r="B570" s="14"/>
      <c r="C570" s="15"/>
      <c r="D570" s="15"/>
      <c r="E570" s="15"/>
      <c r="F570" s="16"/>
      <c r="G570" s="15"/>
      <c r="H570" s="17" t="str">
        <f>IF(OR(C570="",AND(F570="",G570="")),"",IF(G570&lt;&gt;"",ROUND(G570,2),IF($B$8="ريال كامل",ROUNDDOWN(C570*(1-IF(F570&gt;1,F570/100,F570)),0),IF($B$8="ينتهي بـ ٩",ROUND((C570*(1-IF(F570&gt;1,F570/100,F570))+1)/10,0)*10-1,ROUND(C570*(1-IF(F570&gt;1,F570/100,F570)),2)))))</f>
        <v/>
      </c>
      <c r="I570" s="17" t="str">
        <f>IF(OR(C570="",D570=""),"",ROUND(C570/IF($B$5="نعم",1+$B$6,1)-D570-N(E570),2))</f>
        <v/>
      </c>
      <c r="J570" s="17" t="str">
        <f>IF(OR(H570="",D570=""),"",ROUND(H570/IF($B$5="نعم",1+$B$6,1)-D570-N(E570),2))</f>
        <v/>
      </c>
      <c r="K570" s="18" t="str">
        <f>IF(OR(J570="",N(H570)&lt;=0),"",J570/(H570/IF($B$5="نعم",1+$B$6,1)))</f>
        <v/>
      </c>
      <c r="L570" s="18" t="str">
        <f>IF(OR(I570="",J570="",N(I570)&lt;=0),"",1-J570/I570)</f>
        <v/>
      </c>
      <c r="M570" s="14"/>
      <c r="N570" s="19" t="str">
        <f>IF(AND(A570="",C570=""),"",IF(A570="","رقم المنتج ناقص",IF(AND($B$9="سلة",ISERROR(VALUE(A570))),"رقم المنتج: أرقام إنجليزية بس",IF(COUNTIF($A$11:$A$1010,A570)&gt;1,"رقم المنتج مكرر",IF(C570="","السعر الحالي ناقص",IF(H570="","حط نسبة خصم أو سعر عرض",IF(H570&lt;=0,"سعر العرض لازم يكون أكبر من صفر",IF(H570&gt;=C570,"سعر العرض = السعر أو أعلى",IF(AND(J570&lt;&gt;"",N(J570)&lt;0,M570&lt;&gt;"نعم"),"تحت التكلفة",IF($B$4="","حط نهاية العرض فوق",IF(AND($B$2&lt;&gt;"",$B$4&lt;$B$2),"النهاية قبل البداية",IF($B$4&lt;TODAY(),"تاريخ النهاية راح",IF(D570="","تمام، بس بدون تكلفة (ما نقدر نحسب ربحك)",IF(N(J570)&lt;0,"تحت التكلفة، وانت قاصد",IF(K570&lt;$B$7,"تمام، بس هامشك أقل من حدّك","جاهز")))))))))))))))</f>
        <v/>
      </c>
      <c r="O570" s="19" t="b">
        <f>AND(N570&lt;&gt;"",ISNA(MATCH(N570,{"رقم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1">
      <c r="A571" s="13"/>
      <c r="B571" s="14"/>
      <c r="C571" s="15"/>
      <c r="D571" s="15"/>
      <c r="E571" s="15"/>
      <c r="F571" s="16"/>
      <c r="G571" s="15"/>
      <c r="H571" s="17" t="str">
        <f>IF(OR(C571="",AND(F571="",G571="")),"",IF(G571&lt;&gt;"",ROUND(G571,2),IF($B$8="ريال كامل",ROUNDDOWN(C571*(1-IF(F571&gt;1,F571/100,F571)),0),IF($B$8="ينتهي بـ ٩",ROUND((C571*(1-IF(F571&gt;1,F571/100,F571))+1)/10,0)*10-1,ROUND(C571*(1-IF(F571&gt;1,F571/100,F571)),2)))))</f>
        <v/>
      </c>
      <c r="I571" s="17" t="str">
        <f>IF(OR(C571="",D571=""),"",ROUND(C571/IF($B$5="نعم",1+$B$6,1)-D571-N(E571),2))</f>
        <v/>
      </c>
      <c r="J571" s="17" t="str">
        <f>IF(OR(H571="",D571=""),"",ROUND(H571/IF($B$5="نعم",1+$B$6,1)-D571-N(E571),2))</f>
        <v/>
      </c>
      <c r="K571" s="18" t="str">
        <f>IF(OR(J571="",N(H571)&lt;=0),"",J571/(H571/IF($B$5="نعم",1+$B$6,1)))</f>
        <v/>
      </c>
      <c r="L571" s="18" t="str">
        <f>IF(OR(I571="",J571="",N(I571)&lt;=0),"",1-J571/I571)</f>
        <v/>
      </c>
      <c r="M571" s="14"/>
      <c r="N571" s="19" t="str">
        <f>IF(AND(A571="",C571=""),"",IF(A571="","رقم المنتج ناقص",IF(AND($B$9="سلة",ISERROR(VALUE(A571))),"رقم المنتج: أرقام إنجليزية بس",IF(COUNTIF($A$11:$A$1010,A571)&gt;1,"رقم المنتج مكرر",IF(C571="","السعر الحالي ناقص",IF(H571="","حط نسبة خصم أو سعر عرض",IF(H571&lt;=0,"سعر العرض لازم يكون أكبر من صفر",IF(H571&gt;=C571,"سعر العرض = السعر أو أعلى",IF(AND(J571&lt;&gt;"",N(J571)&lt;0,M571&lt;&gt;"نعم"),"تحت التكلفة",IF($B$4="","حط نهاية العرض فوق",IF(AND($B$2&lt;&gt;"",$B$4&lt;$B$2),"النهاية قبل البداية",IF($B$4&lt;TODAY(),"تاريخ النهاية راح",IF(D571="","تمام، بس بدون تكلفة (ما نقدر نحسب ربحك)",IF(N(J571)&lt;0,"تحت التكلفة، وانت قاصد",IF(K571&lt;$B$7,"تمام، بس هامشك أقل من حدّك","جاهز")))))))))))))))</f>
        <v/>
      </c>
      <c r="O571" s="19" t="b">
        <f>AND(N571&lt;&gt;"",ISNA(MATCH(N571,{"رقم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2">
      <c r="A572" s="13"/>
      <c r="B572" s="14"/>
      <c r="C572" s="15"/>
      <c r="D572" s="15"/>
      <c r="E572" s="15"/>
      <c r="F572" s="16"/>
      <c r="G572" s="15"/>
      <c r="H572" s="17" t="str">
        <f>IF(OR(C572="",AND(F572="",G572="")),"",IF(G572&lt;&gt;"",ROUND(G572,2),IF($B$8="ريال كامل",ROUNDDOWN(C572*(1-IF(F572&gt;1,F572/100,F572)),0),IF($B$8="ينتهي بـ ٩",ROUND((C572*(1-IF(F572&gt;1,F572/100,F572))+1)/10,0)*10-1,ROUND(C572*(1-IF(F572&gt;1,F572/100,F572)),2)))))</f>
        <v/>
      </c>
      <c r="I572" s="17" t="str">
        <f>IF(OR(C572="",D572=""),"",ROUND(C572/IF($B$5="نعم",1+$B$6,1)-D572-N(E572),2))</f>
        <v/>
      </c>
      <c r="J572" s="17" t="str">
        <f>IF(OR(H572="",D572=""),"",ROUND(H572/IF($B$5="نعم",1+$B$6,1)-D572-N(E572),2))</f>
        <v/>
      </c>
      <c r="K572" s="18" t="str">
        <f>IF(OR(J572="",N(H572)&lt;=0),"",J572/(H572/IF($B$5="نعم",1+$B$6,1)))</f>
        <v/>
      </c>
      <c r="L572" s="18" t="str">
        <f>IF(OR(I572="",J572="",N(I572)&lt;=0),"",1-J572/I572)</f>
        <v/>
      </c>
      <c r="M572" s="14"/>
      <c r="N572" s="19" t="str">
        <f>IF(AND(A572="",C572=""),"",IF(A572="","رقم المنتج ناقص",IF(AND($B$9="سلة",ISERROR(VALUE(A572))),"رقم المنتج: أرقام إنجليزية بس",IF(COUNTIF($A$11:$A$1010,A572)&gt;1,"رقم المنتج مكرر",IF(C572="","السعر الحالي ناقص",IF(H572="","حط نسبة خصم أو سعر عرض",IF(H572&lt;=0,"سعر العرض لازم يكون أكبر من صفر",IF(H572&gt;=C572,"سعر العرض = السعر أو أعلى",IF(AND(J572&lt;&gt;"",N(J572)&lt;0,M572&lt;&gt;"نعم"),"تحت التكلفة",IF($B$4="","حط نهاية العرض فوق",IF(AND($B$2&lt;&gt;"",$B$4&lt;$B$2),"النهاية قبل البداية",IF($B$4&lt;TODAY(),"تاريخ النهاية راح",IF(D572="","تمام، بس بدون تكلفة (ما نقدر نحسب ربحك)",IF(N(J572)&lt;0,"تحت التكلفة، وانت قاصد",IF(K572&lt;$B$7,"تمام، بس هامشك أقل من حدّك","جاهز")))))))))))))))</f>
        <v/>
      </c>
      <c r="O572" s="19" t="b">
        <f>AND(N572&lt;&gt;"",ISNA(MATCH(N572,{"رقم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3">
      <c r="A573" s="13"/>
      <c r="B573" s="14"/>
      <c r="C573" s="15"/>
      <c r="D573" s="15"/>
      <c r="E573" s="15"/>
      <c r="F573" s="16"/>
      <c r="G573" s="15"/>
      <c r="H573" s="17" t="str">
        <f>IF(OR(C573="",AND(F573="",G573="")),"",IF(G573&lt;&gt;"",ROUND(G573,2),IF($B$8="ريال كامل",ROUNDDOWN(C573*(1-IF(F573&gt;1,F573/100,F573)),0),IF($B$8="ينتهي بـ ٩",ROUND((C573*(1-IF(F573&gt;1,F573/100,F573))+1)/10,0)*10-1,ROUND(C573*(1-IF(F573&gt;1,F573/100,F573)),2)))))</f>
        <v/>
      </c>
      <c r="I573" s="17" t="str">
        <f>IF(OR(C573="",D573=""),"",ROUND(C573/IF($B$5="نعم",1+$B$6,1)-D573-N(E573),2))</f>
        <v/>
      </c>
      <c r="J573" s="17" t="str">
        <f>IF(OR(H573="",D573=""),"",ROUND(H573/IF($B$5="نعم",1+$B$6,1)-D573-N(E573),2))</f>
        <v/>
      </c>
      <c r="K573" s="18" t="str">
        <f>IF(OR(J573="",N(H573)&lt;=0),"",J573/(H573/IF($B$5="نعم",1+$B$6,1)))</f>
        <v/>
      </c>
      <c r="L573" s="18" t="str">
        <f>IF(OR(I573="",J573="",N(I573)&lt;=0),"",1-J573/I573)</f>
        <v/>
      </c>
      <c r="M573" s="14"/>
      <c r="N573" s="19" t="str">
        <f>IF(AND(A573="",C573=""),"",IF(A573="","رقم المنتج ناقص",IF(AND($B$9="سلة",ISERROR(VALUE(A573))),"رقم المنتج: أرقام إنجليزية بس",IF(COUNTIF($A$11:$A$1010,A573)&gt;1,"رقم المنتج مكرر",IF(C573="","السعر الحالي ناقص",IF(H573="","حط نسبة خصم أو سعر عرض",IF(H573&lt;=0,"سعر العرض لازم يكون أكبر من صفر",IF(H573&gt;=C573,"سعر العرض = السعر أو أعلى",IF(AND(J573&lt;&gt;"",N(J573)&lt;0,M573&lt;&gt;"نعم"),"تحت التكلفة",IF($B$4="","حط نهاية العرض فوق",IF(AND($B$2&lt;&gt;"",$B$4&lt;$B$2),"النهاية قبل البداية",IF($B$4&lt;TODAY(),"تاريخ النهاية راح",IF(D573="","تمام، بس بدون تكلفة (ما نقدر نحسب ربحك)",IF(N(J573)&lt;0,"تحت التكلفة، وانت قاصد",IF(K573&lt;$B$7,"تمام، بس هامشك أقل من حدّك","جاهز")))))))))))))))</f>
        <v/>
      </c>
      <c r="O573" s="19" t="b">
        <f>AND(N573&lt;&gt;"",ISNA(MATCH(N573,{"رقم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4">
      <c r="A574" s="13"/>
      <c r="B574" s="14"/>
      <c r="C574" s="15"/>
      <c r="D574" s="15"/>
      <c r="E574" s="15"/>
      <c r="F574" s="16"/>
      <c r="G574" s="15"/>
      <c r="H574" s="17" t="str">
        <f>IF(OR(C574="",AND(F574="",G574="")),"",IF(G574&lt;&gt;"",ROUND(G574,2),IF($B$8="ريال كامل",ROUNDDOWN(C574*(1-IF(F574&gt;1,F574/100,F574)),0),IF($B$8="ينتهي بـ ٩",ROUND((C574*(1-IF(F574&gt;1,F574/100,F574))+1)/10,0)*10-1,ROUND(C574*(1-IF(F574&gt;1,F574/100,F574)),2)))))</f>
        <v/>
      </c>
      <c r="I574" s="17" t="str">
        <f>IF(OR(C574="",D574=""),"",ROUND(C574/IF($B$5="نعم",1+$B$6,1)-D574-N(E574),2))</f>
        <v/>
      </c>
      <c r="J574" s="17" t="str">
        <f>IF(OR(H574="",D574=""),"",ROUND(H574/IF($B$5="نعم",1+$B$6,1)-D574-N(E574),2))</f>
        <v/>
      </c>
      <c r="K574" s="18" t="str">
        <f>IF(OR(J574="",N(H574)&lt;=0),"",J574/(H574/IF($B$5="نعم",1+$B$6,1)))</f>
        <v/>
      </c>
      <c r="L574" s="18" t="str">
        <f>IF(OR(I574="",J574="",N(I574)&lt;=0),"",1-J574/I574)</f>
        <v/>
      </c>
      <c r="M574" s="14"/>
      <c r="N574" s="19" t="str">
        <f>IF(AND(A574="",C574=""),"",IF(A574="","رقم المنتج ناقص",IF(AND($B$9="سلة",ISERROR(VALUE(A574))),"رقم المنتج: أرقام إنجليزية بس",IF(COUNTIF($A$11:$A$1010,A574)&gt;1,"رقم المنتج مكرر",IF(C574="","السعر الحالي ناقص",IF(H574="","حط نسبة خصم أو سعر عرض",IF(H574&lt;=0,"سعر العرض لازم يكون أكبر من صفر",IF(H574&gt;=C574,"سعر العرض = السعر أو أعلى",IF(AND(J574&lt;&gt;"",N(J574)&lt;0,M574&lt;&gt;"نعم"),"تحت التكلفة",IF($B$4="","حط نهاية العرض فوق",IF(AND($B$2&lt;&gt;"",$B$4&lt;$B$2),"النهاية قبل البداية",IF($B$4&lt;TODAY(),"تاريخ النهاية راح",IF(D574="","تمام، بس بدون تكلفة (ما نقدر نحسب ربحك)",IF(N(J574)&lt;0,"تحت التكلفة، وانت قاصد",IF(K574&lt;$B$7,"تمام، بس هامشك أقل من حدّك","جاهز")))))))))))))))</f>
        <v/>
      </c>
      <c r="O574" s="19" t="b">
        <f>AND(N574&lt;&gt;"",ISNA(MATCH(N574,{"رقم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5">
      <c r="A575" s="13"/>
      <c r="B575" s="14"/>
      <c r="C575" s="15"/>
      <c r="D575" s="15"/>
      <c r="E575" s="15"/>
      <c r="F575" s="16"/>
      <c r="G575" s="15"/>
      <c r="H575" s="17" t="str">
        <f>IF(OR(C575="",AND(F575="",G575="")),"",IF(G575&lt;&gt;"",ROUND(G575,2),IF($B$8="ريال كامل",ROUNDDOWN(C575*(1-IF(F575&gt;1,F575/100,F575)),0),IF($B$8="ينتهي بـ ٩",ROUND((C575*(1-IF(F575&gt;1,F575/100,F575))+1)/10,0)*10-1,ROUND(C575*(1-IF(F575&gt;1,F575/100,F575)),2)))))</f>
        <v/>
      </c>
      <c r="I575" s="17" t="str">
        <f>IF(OR(C575="",D575=""),"",ROUND(C575/IF($B$5="نعم",1+$B$6,1)-D575-N(E575),2))</f>
        <v/>
      </c>
      <c r="J575" s="17" t="str">
        <f>IF(OR(H575="",D575=""),"",ROUND(H575/IF($B$5="نعم",1+$B$6,1)-D575-N(E575),2))</f>
        <v/>
      </c>
      <c r="K575" s="18" t="str">
        <f>IF(OR(J575="",N(H575)&lt;=0),"",J575/(H575/IF($B$5="نعم",1+$B$6,1)))</f>
        <v/>
      </c>
      <c r="L575" s="18" t="str">
        <f>IF(OR(I575="",J575="",N(I575)&lt;=0),"",1-J575/I575)</f>
        <v/>
      </c>
      <c r="M575" s="14"/>
      <c r="N575" s="19" t="str">
        <f>IF(AND(A575="",C575=""),"",IF(A575="","رقم المنتج ناقص",IF(AND($B$9="سلة",ISERROR(VALUE(A575))),"رقم المنتج: أرقام إنجليزية بس",IF(COUNTIF($A$11:$A$1010,A575)&gt;1,"رقم المنتج مكرر",IF(C575="","السعر الحالي ناقص",IF(H575="","حط نسبة خصم أو سعر عرض",IF(H575&lt;=0,"سعر العرض لازم يكون أكبر من صفر",IF(H575&gt;=C575,"سعر العرض = السعر أو أعلى",IF(AND(J575&lt;&gt;"",N(J575)&lt;0,M575&lt;&gt;"نعم"),"تحت التكلفة",IF($B$4="","حط نهاية العرض فوق",IF(AND($B$2&lt;&gt;"",$B$4&lt;$B$2),"النهاية قبل البداية",IF($B$4&lt;TODAY(),"تاريخ النهاية راح",IF(D575="","تمام، بس بدون تكلفة (ما نقدر نحسب ربحك)",IF(N(J575)&lt;0,"تحت التكلفة، وانت قاصد",IF(K575&lt;$B$7,"تمام، بس هامشك أقل من حدّك","جاهز")))))))))))))))</f>
        <v/>
      </c>
      <c r="O575" s="19" t="b">
        <f>AND(N575&lt;&gt;"",ISNA(MATCH(N575,{"رقم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6">
      <c r="A576" s="13"/>
      <c r="B576" s="14"/>
      <c r="C576" s="15"/>
      <c r="D576" s="15"/>
      <c r="E576" s="15"/>
      <c r="F576" s="16"/>
      <c r="G576" s="15"/>
      <c r="H576" s="17" t="str">
        <f>IF(OR(C576="",AND(F576="",G576="")),"",IF(G576&lt;&gt;"",ROUND(G576,2),IF($B$8="ريال كامل",ROUNDDOWN(C576*(1-IF(F576&gt;1,F576/100,F576)),0),IF($B$8="ينتهي بـ ٩",ROUND((C576*(1-IF(F576&gt;1,F576/100,F576))+1)/10,0)*10-1,ROUND(C576*(1-IF(F576&gt;1,F576/100,F576)),2)))))</f>
        <v/>
      </c>
      <c r="I576" s="17" t="str">
        <f>IF(OR(C576="",D576=""),"",ROUND(C576/IF($B$5="نعم",1+$B$6,1)-D576-N(E576),2))</f>
        <v/>
      </c>
      <c r="J576" s="17" t="str">
        <f>IF(OR(H576="",D576=""),"",ROUND(H576/IF($B$5="نعم",1+$B$6,1)-D576-N(E576),2))</f>
        <v/>
      </c>
      <c r="K576" s="18" t="str">
        <f>IF(OR(J576="",N(H576)&lt;=0),"",J576/(H576/IF($B$5="نعم",1+$B$6,1)))</f>
        <v/>
      </c>
      <c r="L576" s="18" t="str">
        <f>IF(OR(I576="",J576="",N(I576)&lt;=0),"",1-J576/I576)</f>
        <v/>
      </c>
      <c r="M576" s="14"/>
      <c r="N576" s="19" t="str">
        <f>IF(AND(A576="",C576=""),"",IF(A576="","رقم المنتج ناقص",IF(AND($B$9="سلة",ISERROR(VALUE(A576))),"رقم المنتج: أرقام إنجليزية بس",IF(COUNTIF($A$11:$A$1010,A576)&gt;1,"رقم المنتج مكرر",IF(C576="","السعر الحالي ناقص",IF(H576="","حط نسبة خصم أو سعر عرض",IF(H576&lt;=0,"سعر العرض لازم يكون أكبر من صفر",IF(H576&gt;=C576,"سعر العرض = السعر أو أعلى",IF(AND(J576&lt;&gt;"",N(J576)&lt;0,M576&lt;&gt;"نعم"),"تحت التكلفة",IF($B$4="","حط نهاية العرض فوق",IF(AND($B$2&lt;&gt;"",$B$4&lt;$B$2),"النهاية قبل البداية",IF($B$4&lt;TODAY(),"تاريخ النهاية راح",IF(D576="","تمام، بس بدون تكلفة (ما نقدر نحسب ربحك)",IF(N(J576)&lt;0,"تحت التكلفة، وانت قاصد",IF(K576&lt;$B$7,"تمام، بس هامشك أقل من حدّك","جاهز")))))))))))))))</f>
        <v/>
      </c>
      <c r="O576" s="19" t="b">
        <f>AND(N576&lt;&gt;"",ISNA(MATCH(N576,{"رقم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7">
      <c r="A577" s="13"/>
      <c r="B577" s="14"/>
      <c r="C577" s="15"/>
      <c r="D577" s="15"/>
      <c r="E577" s="15"/>
      <c r="F577" s="16"/>
      <c r="G577" s="15"/>
      <c r="H577" s="17" t="str">
        <f>IF(OR(C577="",AND(F577="",G577="")),"",IF(G577&lt;&gt;"",ROUND(G577,2),IF($B$8="ريال كامل",ROUNDDOWN(C577*(1-IF(F577&gt;1,F577/100,F577)),0),IF($B$8="ينتهي بـ ٩",ROUND((C577*(1-IF(F577&gt;1,F577/100,F577))+1)/10,0)*10-1,ROUND(C577*(1-IF(F577&gt;1,F577/100,F577)),2)))))</f>
        <v/>
      </c>
      <c r="I577" s="17" t="str">
        <f>IF(OR(C577="",D577=""),"",ROUND(C577/IF($B$5="نعم",1+$B$6,1)-D577-N(E577),2))</f>
        <v/>
      </c>
      <c r="J577" s="17" t="str">
        <f>IF(OR(H577="",D577=""),"",ROUND(H577/IF($B$5="نعم",1+$B$6,1)-D577-N(E577),2))</f>
        <v/>
      </c>
      <c r="K577" s="18" t="str">
        <f>IF(OR(J577="",N(H577)&lt;=0),"",J577/(H577/IF($B$5="نعم",1+$B$6,1)))</f>
        <v/>
      </c>
      <c r="L577" s="18" t="str">
        <f>IF(OR(I577="",J577="",N(I577)&lt;=0),"",1-J577/I577)</f>
        <v/>
      </c>
      <c r="M577" s="14"/>
      <c r="N577" s="19" t="str">
        <f>IF(AND(A577="",C577=""),"",IF(A577="","رقم المنتج ناقص",IF(AND($B$9="سلة",ISERROR(VALUE(A577))),"رقم المنتج: أرقام إنجليزية بس",IF(COUNTIF($A$11:$A$1010,A577)&gt;1,"رقم المنتج مكرر",IF(C577="","السعر الحالي ناقص",IF(H577="","حط نسبة خصم أو سعر عرض",IF(H577&lt;=0,"سعر العرض لازم يكون أكبر من صفر",IF(H577&gt;=C577,"سعر العرض = السعر أو أعلى",IF(AND(J577&lt;&gt;"",N(J577)&lt;0,M577&lt;&gt;"نعم"),"تحت التكلفة",IF($B$4="","حط نهاية العرض فوق",IF(AND($B$2&lt;&gt;"",$B$4&lt;$B$2),"النهاية قبل البداية",IF($B$4&lt;TODAY(),"تاريخ النهاية راح",IF(D577="","تمام، بس بدون تكلفة (ما نقدر نحسب ربحك)",IF(N(J577)&lt;0,"تحت التكلفة، وانت قاصد",IF(K577&lt;$B$7,"تمام، بس هامشك أقل من حدّك","جاهز")))))))))))))))</f>
        <v/>
      </c>
      <c r="O577" s="19" t="b">
        <f>AND(N577&lt;&gt;"",ISNA(MATCH(N577,{"رقم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8">
      <c r="A578" s="13"/>
      <c r="B578" s="14"/>
      <c r="C578" s="15"/>
      <c r="D578" s="15"/>
      <c r="E578" s="15"/>
      <c r="F578" s="16"/>
      <c r="G578" s="15"/>
      <c r="H578" s="17" t="str">
        <f>IF(OR(C578="",AND(F578="",G578="")),"",IF(G578&lt;&gt;"",ROUND(G578,2),IF($B$8="ريال كامل",ROUNDDOWN(C578*(1-IF(F578&gt;1,F578/100,F578)),0),IF($B$8="ينتهي بـ ٩",ROUND((C578*(1-IF(F578&gt;1,F578/100,F578))+1)/10,0)*10-1,ROUND(C578*(1-IF(F578&gt;1,F578/100,F578)),2)))))</f>
        <v/>
      </c>
      <c r="I578" s="17" t="str">
        <f>IF(OR(C578="",D578=""),"",ROUND(C578/IF($B$5="نعم",1+$B$6,1)-D578-N(E578),2))</f>
        <v/>
      </c>
      <c r="J578" s="17" t="str">
        <f>IF(OR(H578="",D578=""),"",ROUND(H578/IF($B$5="نعم",1+$B$6,1)-D578-N(E578),2))</f>
        <v/>
      </c>
      <c r="K578" s="18" t="str">
        <f>IF(OR(J578="",N(H578)&lt;=0),"",J578/(H578/IF($B$5="نعم",1+$B$6,1)))</f>
        <v/>
      </c>
      <c r="L578" s="18" t="str">
        <f>IF(OR(I578="",J578="",N(I578)&lt;=0),"",1-J578/I578)</f>
        <v/>
      </c>
      <c r="M578" s="14"/>
      <c r="N578" s="19" t="str">
        <f>IF(AND(A578="",C578=""),"",IF(A578="","رقم المنتج ناقص",IF(AND($B$9="سلة",ISERROR(VALUE(A578))),"رقم المنتج: أرقام إنجليزية بس",IF(COUNTIF($A$11:$A$1010,A578)&gt;1,"رقم المنتج مكرر",IF(C578="","السعر الحالي ناقص",IF(H578="","حط نسبة خصم أو سعر عرض",IF(H578&lt;=0,"سعر العرض لازم يكون أكبر من صفر",IF(H578&gt;=C578,"سعر العرض = السعر أو أعلى",IF(AND(J578&lt;&gt;"",N(J578)&lt;0,M578&lt;&gt;"نعم"),"تحت التكلفة",IF($B$4="","حط نهاية العرض فوق",IF(AND($B$2&lt;&gt;"",$B$4&lt;$B$2),"النهاية قبل البداية",IF($B$4&lt;TODAY(),"تاريخ النهاية راح",IF(D578="","تمام، بس بدون تكلفة (ما نقدر نحسب ربحك)",IF(N(J578)&lt;0,"تحت التكلفة، وانت قاصد",IF(K578&lt;$B$7,"تمام، بس هامشك أقل من حدّك","جاهز")))))))))))))))</f>
        <v/>
      </c>
      <c r="O578" s="19" t="b">
        <f>AND(N578&lt;&gt;"",ISNA(MATCH(N578,{"رقم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79">
      <c r="A579" s="13"/>
      <c r="B579" s="14"/>
      <c r="C579" s="15"/>
      <c r="D579" s="15"/>
      <c r="E579" s="15"/>
      <c r="F579" s="16"/>
      <c r="G579" s="15"/>
      <c r="H579" s="17" t="str">
        <f>IF(OR(C579="",AND(F579="",G579="")),"",IF(G579&lt;&gt;"",ROUND(G579,2),IF($B$8="ريال كامل",ROUNDDOWN(C579*(1-IF(F579&gt;1,F579/100,F579)),0),IF($B$8="ينتهي بـ ٩",ROUND((C579*(1-IF(F579&gt;1,F579/100,F579))+1)/10,0)*10-1,ROUND(C579*(1-IF(F579&gt;1,F579/100,F579)),2)))))</f>
        <v/>
      </c>
      <c r="I579" s="17" t="str">
        <f>IF(OR(C579="",D579=""),"",ROUND(C579/IF($B$5="نعم",1+$B$6,1)-D579-N(E579),2))</f>
        <v/>
      </c>
      <c r="J579" s="17" t="str">
        <f>IF(OR(H579="",D579=""),"",ROUND(H579/IF($B$5="نعم",1+$B$6,1)-D579-N(E579),2))</f>
        <v/>
      </c>
      <c r="K579" s="18" t="str">
        <f>IF(OR(J579="",N(H579)&lt;=0),"",J579/(H579/IF($B$5="نعم",1+$B$6,1)))</f>
        <v/>
      </c>
      <c r="L579" s="18" t="str">
        <f>IF(OR(I579="",J579="",N(I579)&lt;=0),"",1-J579/I579)</f>
        <v/>
      </c>
      <c r="M579" s="14"/>
      <c r="N579" s="19" t="str">
        <f>IF(AND(A579="",C579=""),"",IF(A579="","رقم المنتج ناقص",IF(AND($B$9="سلة",ISERROR(VALUE(A579))),"رقم المنتج: أرقام إنجليزية بس",IF(COUNTIF($A$11:$A$1010,A579)&gt;1,"رقم المنتج مكرر",IF(C579="","السعر الحالي ناقص",IF(H579="","حط نسبة خصم أو سعر عرض",IF(H579&lt;=0,"سعر العرض لازم يكون أكبر من صفر",IF(H579&gt;=C579,"سعر العرض = السعر أو أعلى",IF(AND(J579&lt;&gt;"",N(J579)&lt;0,M579&lt;&gt;"نعم"),"تحت التكلفة",IF($B$4="","حط نهاية العرض فوق",IF(AND($B$2&lt;&gt;"",$B$4&lt;$B$2),"النهاية قبل البداية",IF($B$4&lt;TODAY(),"تاريخ النهاية راح",IF(D579="","تمام، بس بدون تكلفة (ما نقدر نحسب ربحك)",IF(N(J579)&lt;0,"تحت التكلفة، وانت قاصد",IF(K579&lt;$B$7,"تمام، بس هامشك أقل من حدّك","جاهز")))))))))))))))</f>
        <v/>
      </c>
      <c r="O579" s="19" t="b">
        <f>AND(N579&lt;&gt;"",ISNA(MATCH(N579,{"رقم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0">
      <c r="A580" s="13"/>
      <c r="B580" s="14"/>
      <c r="C580" s="15"/>
      <c r="D580" s="15"/>
      <c r="E580" s="15"/>
      <c r="F580" s="16"/>
      <c r="G580" s="15"/>
      <c r="H580" s="17" t="str">
        <f>IF(OR(C580="",AND(F580="",G580="")),"",IF(G580&lt;&gt;"",ROUND(G580,2),IF($B$8="ريال كامل",ROUNDDOWN(C580*(1-IF(F580&gt;1,F580/100,F580)),0),IF($B$8="ينتهي بـ ٩",ROUND((C580*(1-IF(F580&gt;1,F580/100,F580))+1)/10,0)*10-1,ROUND(C580*(1-IF(F580&gt;1,F580/100,F580)),2)))))</f>
        <v/>
      </c>
      <c r="I580" s="17" t="str">
        <f>IF(OR(C580="",D580=""),"",ROUND(C580/IF($B$5="نعم",1+$B$6,1)-D580-N(E580),2))</f>
        <v/>
      </c>
      <c r="J580" s="17" t="str">
        <f>IF(OR(H580="",D580=""),"",ROUND(H580/IF($B$5="نعم",1+$B$6,1)-D580-N(E580),2))</f>
        <v/>
      </c>
      <c r="K580" s="18" t="str">
        <f>IF(OR(J580="",N(H580)&lt;=0),"",J580/(H580/IF($B$5="نعم",1+$B$6,1)))</f>
        <v/>
      </c>
      <c r="L580" s="18" t="str">
        <f>IF(OR(I580="",J580="",N(I580)&lt;=0),"",1-J580/I580)</f>
        <v/>
      </c>
      <c r="M580" s="14"/>
      <c r="N580" s="19" t="str">
        <f>IF(AND(A580="",C580=""),"",IF(A580="","رقم المنتج ناقص",IF(AND($B$9="سلة",ISERROR(VALUE(A580))),"رقم المنتج: أرقام إنجليزية بس",IF(COUNTIF($A$11:$A$1010,A580)&gt;1,"رقم المنتج مكرر",IF(C580="","السعر الحالي ناقص",IF(H580="","حط نسبة خصم أو سعر عرض",IF(H580&lt;=0,"سعر العرض لازم يكون أكبر من صفر",IF(H580&gt;=C580,"سعر العرض = السعر أو أعلى",IF(AND(J580&lt;&gt;"",N(J580)&lt;0,M580&lt;&gt;"نعم"),"تحت التكلفة",IF($B$4="","حط نهاية العرض فوق",IF(AND($B$2&lt;&gt;"",$B$4&lt;$B$2),"النهاية قبل البداية",IF($B$4&lt;TODAY(),"تاريخ النهاية راح",IF(D580="","تمام، بس بدون تكلفة (ما نقدر نحسب ربحك)",IF(N(J580)&lt;0,"تحت التكلفة، وانت قاصد",IF(K580&lt;$B$7,"تمام، بس هامشك أقل من حدّك","جاهز")))))))))))))))</f>
        <v/>
      </c>
      <c r="O580" s="19" t="b">
        <f>AND(N580&lt;&gt;"",ISNA(MATCH(N580,{"رقم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1">
      <c r="A581" s="13"/>
      <c r="B581" s="14"/>
      <c r="C581" s="15"/>
      <c r="D581" s="15"/>
      <c r="E581" s="15"/>
      <c r="F581" s="16"/>
      <c r="G581" s="15"/>
      <c r="H581" s="17" t="str">
        <f>IF(OR(C581="",AND(F581="",G581="")),"",IF(G581&lt;&gt;"",ROUND(G581,2),IF($B$8="ريال كامل",ROUNDDOWN(C581*(1-IF(F581&gt;1,F581/100,F581)),0),IF($B$8="ينتهي بـ ٩",ROUND((C581*(1-IF(F581&gt;1,F581/100,F581))+1)/10,0)*10-1,ROUND(C581*(1-IF(F581&gt;1,F581/100,F581)),2)))))</f>
        <v/>
      </c>
      <c r="I581" s="17" t="str">
        <f>IF(OR(C581="",D581=""),"",ROUND(C581/IF($B$5="نعم",1+$B$6,1)-D581-N(E581),2))</f>
        <v/>
      </c>
      <c r="J581" s="17" t="str">
        <f>IF(OR(H581="",D581=""),"",ROUND(H581/IF($B$5="نعم",1+$B$6,1)-D581-N(E581),2))</f>
        <v/>
      </c>
      <c r="K581" s="18" t="str">
        <f>IF(OR(J581="",N(H581)&lt;=0),"",J581/(H581/IF($B$5="نعم",1+$B$6,1)))</f>
        <v/>
      </c>
      <c r="L581" s="18" t="str">
        <f>IF(OR(I581="",J581="",N(I581)&lt;=0),"",1-J581/I581)</f>
        <v/>
      </c>
      <c r="M581" s="14"/>
      <c r="N581" s="19" t="str">
        <f>IF(AND(A581="",C581=""),"",IF(A581="","رقم المنتج ناقص",IF(AND($B$9="سلة",ISERROR(VALUE(A581))),"رقم المنتج: أرقام إنجليزية بس",IF(COUNTIF($A$11:$A$1010,A581)&gt;1,"رقم المنتج مكرر",IF(C581="","السعر الحالي ناقص",IF(H581="","حط نسبة خصم أو سعر عرض",IF(H581&lt;=0,"سعر العرض لازم يكون أكبر من صفر",IF(H581&gt;=C581,"سعر العرض = السعر أو أعلى",IF(AND(J581&lt;&gt;"",N(J581)&lt;0,M581&lt;&gt;"نعم"),"تحت التكلفة",IF($B$4="","حط نهاية العرض فوق",IF(AND($B$2&lt;&gt;"",$B$4&lt;$B$2),"النهاية قبل البداية",IF($B$4&lt;TODAY(),"تاريخ النهاية راح",IF(D581="","تمام، بس بدون تكلفة (ما نقدر نحسب ربحك)",IF(N(J581)&lt;0,"تحت التكلفة، وانت قاصد",IF(K581&lt;$B$7,"تمام، بس هامشك أقل من حدّك","جاهز")))))))))))))))</f>
        <v/>
      </c>
      <c r="O581" s="19" t="b">
        <f>AND(N581&lt;&gt;"",ISNA(MATCH(N581,{"رقم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2">
      <c r="A582" s="13"/>
      <c r="B582" s="14"/>
      <c r="C582" s="15"/>
      <c r="D582" s="15"/>
      <c r="E582" s="15"/>
      <c r="F582" s="16"/>
      <c r="G582" s="15"/>
      <c r="H582" s="17" t="str">
        <f>IF(OR(C582="",AND(F582="",G582="")),"",IF(G582&lt;&gt;"",ROUND(G582,2),IF($B$8="ريال كامل",ROUNDDOWN(C582*(1-IF(F582&gt;1,F582/100,F582)),0),IF($B$8="ينتهي بـ ٩",ROUND((C582*(1-IF(F582&gt;1,F582/100,F582))+1)/10,0)*10-1,ROUND(C582*(1-IF(F582&gt;1,F582/100,F582)),2)))))</f>
        <v/>
      </c>
      <c r="I582" s="17" t="str">
        <f>IF(OR(C582="",D582=""),"",ROUND(C582/IF($B$5="نعم",1+$B$6,1)-D582-N(E582),2))</f>
        <v/>
      </c>
      <c r="J582" s="17" t="str">
        <f>IF(OR(H582="",D582=""),"",ROUND(H582/IF($B$5="نعم",1+$B$6,1)-D582-N(E582),2))</f>
        <v/>
      </c>
      <c r="K582" s="18" t="str">
        <f>IF(OR(J582="",N(H582)&lt;=0),"",J582/(H582/IF($B$5="نعم",1+$B$6,1)))</f>
        <v/>
      </c>
      <c r="L582" s="18" t="str">
        <f>IF(OR(I582="",J582="",N(I582)&lt;=0),"",1-J582/I582)</f>
        <v/>
      </c>
      <c r="M582" s="14"/>
      <c r="N582" s="19" t="str">
        <f>IF(AND(A582="",C582=""),"",IF(A582="","رقم المنتج ناقص",IF(AND($B$9="سلة",ISERROR(VALUE(A582))),"رقم المنتج: أرقام إنجليزية بس",IF(COUNTIF($A$11:$A$1010,A582)&gt;1,"رقم المنتج مكرر",IF(C582="","السعر الحالي ناقص",IF(H582="","حط نسبة خصم أو سعر عرض",IF(H582&lt;=0,"سعر العرض لازم يكون أكبر من صفر",IF(H582&gt;=C582,"سعر العرض = السعر أو أعلى",IF(AND(J582&lt;&gt;"",N(J582)&lt;0,M582&lt;&gt;"نعم"),"تحت التكلفة",IF($B$4="","حط نهاية العرض فوق",IF(AND($B$2&lt;&gt;"",$B$4&lt;$B$2),"النهاية قبل البداية",IF($B$4&lt;TODAY(),"تاريخ النهاية راح",IF(D582="","تمام، بس بدون تكلفة (ما نقدر نحسب ربحك)",IF(N(J582)&lt;0,"تحت التكلفة، وانت قاصد",IF(K582&lt;$B$7,"تمام، بس هامشك أقل من حدّك","جاهز")))))))))))))))</f>
        <v/>
      </c>
      <c r="O582" s="19" t="b">
        <f>AND(N582&lt;&gt;"",ISNA(MATCH(N582,{"رقم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3">
      <c r="A583" s="13"/>
      <c r="B583" s="14"/>
      <c r="C583" s="15"/>
      <c r="D583" s="15"/>
      <c r="E583" s="15"/>
      <c r="F583" s="16"/>
      <c r="G583" s="15"/>
      <c r="H583" s="17" t="str">
        <f>IF(OR(C583="",AND(F583="",G583="")),"",IF(G583&lt;&gt;"",ROUND(G583,2),IF($B$8="ريال كامل",ROUNDDOWN(C583*(1-IF(F583&gt;1,F583/100,F583)),0),IF($B$8="ينتهي بـ ٩",ROUND((C583*(1-IF(F583&gt;1,F583/100,F583))+1)/10,0)*10-1,ROUND(C583*(1-IF(F583&gt;1,F583/100,F583)),2)))))</f>
        <v/>
      </c>
      <c r="I583" s="17" t="str">
        <f>IF(OR(C583="",D583=""),"",ROUND(C583/IF($B$5="نعم",1+$B$6,1)-D583-N(E583),2))</f>
        <v/>
      </c>
      <c r="J583" s="17" t="str">
        <f>IF(OR(H583="",D583=""),"",ROUND(H583/IF($B$5="نعم",1+$B$6,1)-D583-N(E583),2))</f>
        <v/>
      </c>
      <c r="K583" s="18" t="str">
        <f>IF(OR(J583="",N(H583)&lt;=0),"",J583/(H583/IF($B$5="نعم",1+$B$6,1)))</f>
        <v/>
      </c>
      <c r="L583" s="18" t="str">
        <f>IF(OR(I583="",J583="",N(I583)&lt;=0),"",1-J583/I583)</f>
        <v/>
      </c>
      <c r="M583" s="14"/>
      <c r="N583" s="19" t="str">
        <f>IF(AND(A583="",C583=""),"",IF(A583="","رقم المنتج ناقص",IF(AND($B$9="سلة",ISERROR(VALUE(A583))),"رقم المنتج: أرقام إنجليزية بس",IF(COUNTIF($A$11:$A$1010,A583)&gt;1,"رقم المنتج مكرر",IF(C583="","السعر الحالي ناقص",IF(H583="","حط نسبة خصم أو سعر عرض",IF(H583&lt;=0,"سعر العرض لازم يكون أكبر من صفر",IF(H583&gt;=C583,"سعر العرض = السعر أو أعلى",IF(AND(J583&lt;&gt;"",N(J583)&lt;0,M583&lt;&gt;"نعم"),"تحت التكلفة",IF($B$4="","حط نهاية العرض فوق",IF(AND($B$2&lt;&gt;"",$B$4&lt;$B$2),"النهاية قبل البداية",IF($B$4&lt;TODAY(),"تاريخ النهاية راح",IF(D583="","تمام، بس بدون تكلفة (ما نقدر نحسب ربحك)",IF(N(J583)&lt;0,"تحت التكلفة، وانت قاصد",IF(K583&lt;$B$7,"تمام، بس هامشك أقل من حدّك","جاهز")))))))))))))))</f>
        <v/>
      </c>
      <c r="O583" s="19" t="b">
        <f>AND(N583&lt;&gt;"",ISNA(MATCH(N583,{"رقم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4">
      <c r="A584" s="13"/>
      <c r="B584" s="14"/>
      <c r="C584" s="15"/>
      <c r="D584" s="15"/>
      <c r="E584" s="15"/>
      <c r="F584" s="16"/>
      <c r="G584" s="15"/>
      <c r="H584" s="17" t="str">
        <f>IF(OR(C584="",AND(F584="",G584="")),"",IF(G584&lt;&gt;"",ROUND(G584,2),IF($B$8="ريال كامل",ROUNDDOWN(C584*(1-IF(F584&gt;1,F584/100,F584)),0),IF($B$8="ينتهي بـ ٩",ROUND((C584*(1-IF(F584&gt;1,F584/100,F584))+1)/10,0)*10-1,ROUND(C584*(1-IF(F584&gt;1,F584/100,F584)),2)))))</f>
        <v/>
      </c>
      <c r="I584" s="17" t="str">
        <f>IF(OR(C584="",D584=""),"",ROUND(C584/IF($B$5="نعم",1+$B$6,1)-D584-N(E584),2))</f>
        <v/>
      </c>
      <c r="J584" s="17" t="str">
        <f>IF(OR(H584="",D584=""),"",ROUND(H584/IF($B$5="نعم",1+$B$6,1)-D584-N(E584),2))</f>
        <v/>
      </c>
      <c r="K584" s="18" t="str">
        <f>IF(OR(J584="",N(H584)&lt;=0),"",J584/(H584/IF($B$5="نعم",1+$B$6,1)))</f>
        <v/>
      </c>
      <c r="L584" s="18" t="str">
        <f>IF(OR(I584="",J584="",N(I584)&lt;=0),"",1-J584/I584)</f>
        <v/>
      </c>
      <c r="M584" s="14"/>
      <c r="N584" s="19" t="str">
        <f>IF(AND(A584="",C584=""),"",IF(A584="","رقم المنتج ناقص",IF(AND($B$9="سلة",ISERROR(VALUE(A584))),"رقم المنتج: أرقام إنجليزية بس",IF(COUNTIF($A$11:$A$1010,A584)&gt;1,"رقم المنتج مكرر",IF(C584="","السعر الحالي ناقص",IF(H584="","حط نسبة خصم أو سعر عرض",IF(H584&lt;=0,"سعر العرض لازم يكون أكبر من صفر",IF(H584&gt;=C584,"سعر العرض = السعر أو أعلى",IF(AND(J584&lt;&gt;"",N(J584)&lt;0,M584&lt;&gt;"نعم"),"تحت التكلفة",IF($B$4="","حط نهاية العرض فوق",IF(AND($B$2&lt;&gt;"",$B$4&lt;$B$2),"النهاية قبل البداية",IF($B$4&lt;TODAY(),"تاريخ النهاية راح",IF(D584="","تمام، بس بدون تكلفة (ما نقدر نحسب ربحك)",IF(N(J584)&lt;0,"تحت التكلفة، وانت قاصد",IF(K584&lt;$B$7,"تمام، بس هامشك أقل من حدّك","جاهز")))))))))))))))</f>
        <v/>
      </c>
      <c r="O584" s="19" t="b">
        <f>AND(N584&lt;&gt;"",ISNA(MATCH(N584,{"رقم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5">
      <c r="A585" s="13"/>
      <c r="B585" s="14"/>
      <c r="C585" s="15"/>
      <c r="D585" s="15"/>
      <c r="E585" s="15"/>
      <c r="F585" s="16"/>
      <c r="G585" s="15"/>
      <c r="H585" s="17" t="str">
        <f>IF(OR(C585="",AND(F585="",G585="")),"",IF(G585&lt;&gt;"",ROUND(G585,2),IF($B$8="ريال كامل",ROUNDDOWN(C585*(1-IF(F585&gt;1,F585/100,F585)),0),IF($B$8="ينتهي بـ ٩",ROUND((C585*(1-IF(F585&gt;1,F585/100,F585))+1)/10,0)*10-1,ROUND(C585*(1-IF(F585&gt;1,F585/100,F585)),2)))))</f>
        <v/>
      </c>
      <c r="I585" s="17" t="str">
        <f>IF(OR(C585="",D585=""),"",ROUND(C585/IF($B$5="نعم",1+$B$6,1)-D585-N(E585),2))</f>
        <v/>
      </c>
      <c r="J585" s="17" t="str">
        <f>IF(OR(H585="",D585=""),"",ROUND(H585/IF($B$5="نعم",1+$B$6,1)-D585-N(E585),2))</f>
        <v/>
      </c>
      <c r="K585" s="18" t="str">
        <f>IF(OR(J585="",N(H585)&lt;=0),"",J585/(H585/IF($B$5="نعم",1+$B$6,1)))</f>
        <v/>
      </c>
      <c r="L585" s="18" t="str">
        <f>IF(OR(I585="",J585="",N(I585)&lt;=0),"",1-J585/I585)</f>
        <v/>
      </c>
      <c r="M585" s="14"/>
      <c r="N585" s="19" t="str">
        <f>IF(AND(A585="",C585=""),"",IF(A585="","رقم المنتج ناقص",IF(AND($B$9="سلة",ISERROR(VALUE(A585))),"رقم المنتج: أرقام إنجليزية بس",IF(COUNTIF($A$11:$A$1010,A585)&gt;1,"رقم المنتج مكرر",IF(C585="","السعر الحالي ناقص",IF(H585="","حط نسبة خصم أو سعر عرض",IF(H585&lt;=0,"سعر العرض لازم يكون أكبر من صفر",IF(H585&gt;=C585,"سعر العرض = السعر أو أعلى",IF(AND(J585&lt;&gt;"",N(J585)&lt;0,M585&lt;&gt;"نعم"),"تحت التكلفة",IF($B$4="","حط نهاية العرض فوق",IF(AND($B$2&lt;&gt;"",$B$4&lt;$B$2),"النهاية قبل البداية",IF($B$4&lt;TODAY(),"تاريخ النهاية راح",IF(D585="","تمام، بس بدون تكلفة (ما نقدر نحسب ربحك)",IF(N(J585)&lt;0,"تحت التكلفة، وانت قاصد",IF(K585&lt;$B$7,"تمام، بس هامشك أقل من حدّك","جاهز")))))))))))))))</f>
        <v/>
      </c>
      <c r="O585" s="19" t="b">
        <f>AND(N585&lt;&gt;"",ISNA(MATCH(N585,{"رقم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6">
      <c r="A586" s="13"/>
      <c r="B586" s="14"/>
      <c r="C586" s="15"/>
      <c r="D586" s="15"/>
      <c r="E586" s="15"/>
      <c r="F586" s="16"/>
      <c r="G586" s="15"/>
      <c r="H586" s="17" t="str">
        <f>IF(OR(C586="",AND(F586="",G586="")),"",IF(G586&lt;&gt;"",ROUND(G586,2),IF($B$8="ريال كامل",ROUNDDOWN(C586*(1-IF(F586&gt;1,F586/100,F586)),0),IF($B$8="ينتهي بـ ٩",ROUND((C586*(1-IF(F586&gt;1,F586/100,F586))+1)/10,0)*10-1,ROUND(C586*(1-IF(F586&gt;1,F586/100,F586)),2)))))</f>
        <v/>
      </c>
      <c r="I586" s="17" t="str">
        <f>IF(OR(C586="",D586=""),"",ROUND(C586/IF($B$5="نعم",1+$B$6,1)-D586-N(E586),2))</f>
        <v/>
      </c>
      <c r="J586" s="17" t="str">
        <f>IF(OR(H586="",D586=""),"",ROUND(H586/IF($B$5="نعم",1+$B$6,1)-D586-N(E586),2))</f>
        <v/>
      </c>
      <c r="K586" s="18" t="str">
        <f>IF(OR(J586="",N(H586)&lt;=0),"",J586/(H586/IF($B$5="نعم",1+$B$6,1)))</f>
        <v/>
      </c>
      <c r="L586" s="18" t="str">
        <f>IF(OR(I586="",J586="",N(I586)&lt;=0),"",1-J586/I586)</f>
        <v/>
      </c>
      <c r="M586" s="14"/>
      <c r="N586" s="19" t="str">
        <f>IF(AND(A586="",C586=""),"",IF(A586="","رقم المنتج ناقص",IF(AND($B$9="سلة",ISERROR(VALUE(A586))),"رقم المنتج: أرقام إنجليزية بس",IF(COUNTIF($A$11:$A$1010,A586)&gt;1,"رقم المنتج مكرر",IF(C586="","السعر الحالي ناقص",IF(H586="","حط نسبة خصم أو سعر عرض",IF(H586&lt;=0,"سعر العرض لازم يكون أكبر من صفر",IF(H586&gt;=C586,"سعر العرض = السعر أو أعلى",IF(AND(J586&lt;&gt;"",N(J586)&lt;0,M586&lt;&gt;"نعم"),"تحت التكلفة",IF($B$4="","حط نهاية العرض فوق",IF(AND($B$2&lt;&gt;"",$B$4&lt;$B$2),"النهاية قبل البداية",IF($B$4&lt;TODAY(),"تاريخ النهاية راح",IF(D586="","تمام، بس بدون تكلفة (ما نقدر نحسب ربحك)",IF(N(J586)&lt;0,"تحت التكلفة، وانت قاصد",IF(K586&lt;$B$7,"تمام، بس هامشك أقل من حدّك","جاهز")))))))))))))))</f>
        <v/>
      </c>
      <c r="O586" s="19" t="b">
        <f>AND(N586&lt;&gt;"",ISNA(MATCH(N586,{"رقم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7">
      <c r="A587" s="13"/>
      <c r="B587" s="14"/>
      <c r="C587" s="15"/>
      <c r="D587" s="15"/>
      <c r="E587" s="15"/>
      <c r="F587" s="16"/>
      <c r="G587" s="15"/>
      <c r="H587" s="17" t="str">
        <f>IF(OR(C587="",AND(F587="",G587="")),"",IF(G587&lt;&gt;"",ROUND(G587,2),IF($B$8="ريال كامل",ROUNDDOWN(C587*(1-IF(F587&gt;1,F587/100,F587)),0),IF($B$8="ينتهي بـ ٩",ROUND((C587*(1-IF(F587&gt;1,F587/100,F587))+1)/10,0)*10-1,ROUND(C587*(1-IF(F587&gt;1,F587/100,F587)),2)))))</f>
        <v/>
      </c>
      <c r="I587" s="17" t="str">
        <f>IF(OR(C587="",D587=""),"",ROUND(C587/IF($B$5="نعم",1+$B$6,1)-D587-N(E587),2))</f>
        <v/>
      </c>
      <c r="J587" s="17" t="str">
        <f>IF(OR(H587="",D587=""),"",ROUND(H587/IF($B$5="نعم",1+$B$6,1)-D587-N(E587),2))</f>
        <v/>
      </c>
      <c r="K587" s="18" t="str">
        <f>IF(OR(J587="",N(H587)&lt;=0),"",J587/(H587/IF($B$5="نعم",1+$B$6,1)))</f>
        <v/>
      </c>
      <c r="L587" s="18" t="str">
        <f>IF(OR(I587="",J587="",N(I587)&lt;=0),"",1-J587/I587)</f>
        <v/>
      </c>
      <c r="M587" s="14"/>
      <c r="N587" s="19" t="str">
        <f>IF(AND(A587="",C587=""),"",IF(A587="","رقم المنتج ناقص",IF(AND($B$9="سلة",ISERROR(VALUE(A587))),"رقم المنتج: أرقام إنجليزية بس",IF(COUNTIF($A$11:$A$1010,A587)&gt;1,"رقم المنتج مكرر",IF(C587="","السعر الحالي ناقص",IF(H587="","حط نسبة خصم أو سعر عرض",IF(H587&lt;=0,"سعر العرض لازم يكون أكبر من صفر",IF(H587&gt;=C587,"سعر العرض = السعر أو أعلى",IF(AND(J587&lt;&gt;"",N(J587)&lt;0,M587&lt;&gt;"نعم"),"تحت التكلفة",IF($B$4="","حط نهاية العرض فوق",IF(AND($B$2&lt;&gt;"",$B$4&lt;$B$2),"النهاية قبل البداية",IF($B$4&lt;TODAY(),"تاريخ النهاية راح",IF(D587="","تمام، بس بدون تكلفة (ما نقدر نحسب ربحك)",IF(N(J587)&lt;0,"تحت التكلفة، وانت قاصد",IF(K587&lt;$B$7,"تمام، بس هامشك أقل من حدّك","جاهز")))))))))))))))</f>
        <v/>
      </c>
      <c r="O587" s="19" t="b">
        <f>AND(N587&lt;&gt;"",ISNA(MATCH(N587,{"رقم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8">
      <c r="A588" s="13"/>
      <c r="B588" s="14"/>
      <c r="C588" s="15"/>
      <c r="D588" s="15"/>
      <c r="E588" s="15"/>
      <c r="F588" s="16"/>
      <c r="G588" s="15"/>
      <c r="H588" s="17" t="str">
        <f>IF(OR(C588="",AND(F588="",G588="")),"",IF(G588&lt;&gt;"",ROUND(G588,2),IF($B$8="ريال كامل",ROUNDDOWN(C588*(1-IF(F588&gt;1,F588/100,F588)),0),IF($B$8="ينتهي بـ ٩",ROUND((C588*(1-IF(F588&gt;1,F588/100,F588))+1)/10,0)*10-1,ROUND(C588*(1-IF(F588&gt;1,F588/100,F588)),2)))))</f>
        <v/>
      </c>
      <c r="I588" s="17" t="str">
        <f>IF(OR(C588="",D588=""),"",ROUND(C588/IF($B$5="نعم",1+$B$6,1)-D588-N(E588),2))</f>
        <v/>
      </c>
      <c r="J588" s="17" t="str">
        <f>IF(OR(H588="",D588=""),"",ROUND(H588/IF($B$5="نعم",1+$B$6,1)-D588-N(E588),2))</f>
        <v/>
      </c>
      <c r="K588" s="18" t="str">
        <f>IF(OR(J588="",N(H588)&lt;=0),"",J588/(H588/IF($B$5="نعم",1+$B$6,1)))</f>
        <v/>
      </c>
      <c r="L588" s="18" t="str">
        <f>IF(OR(I588="",J588="",N(I588)&lt;=0),"",1-J588/I588)</f>
        <v/>
      </c>
      <c r="M588" s="14"/>
      <c r="N588" s="19" t="str">
        <f>IF(AND(A588="",C588=""),"",IF(A588="","رقم المنتج ناقص",IF(AND($B$9="سلة",ISERROR(VALUE(A588))),"رقم المنتج: أرقام إنجليزية بس",IF(COUNTIF($A$11:$A$1010,A588)&gt;1,"رقم المنتج مكرر",IF(C588="","السعر الحالي ناقص",IF(H588="","حط نسبة خصم أو سعر عرض",IF(H588&lt;=0,"سعر العرض لازم يكون أكبر من صفر",IF(H588&gt;=C588,"سعر العرض = السعر أو أعلى",IF(AND(J588&lt;&gt;"",N(J588)&lt;0,M588&lt;&gt;"نعم"),"تحت التكلفة",IF($B$4="","حط نهاية العرض فوق",IF(AND($B$2&lt;&gt;"",$B$4&lt;$B$2),"النهاية قبل البداية",IF($B$4&lt;TODAY(),"تاريخ النهاية راح",IF(D588="","تمام، بس بدون تكلفة (ما نقدر نحسب ربحك)",IF(N(J588)&lt;0,"تحت التكلفة، وانت قاصد",IF(K588&lt;$B$7,"تمام، بس هامشك أقل من حدّك","جاهز")))))))))))))))</f>
        <v/>
      </c>
      <c r="O588" s="19" t="b">
        <f>AND(N588&lt;&gt;"",ISNA(MATCH(N588,{"رقم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89">
      <c r="A589" s="13"/>
      <c r="B589" s="14"/>
      <c r="C589" s="15"/>
      <c r="D589" s="15"/>
      <c r="E589" s="15"/>
      <c r="F589" s="16"/>
      <c r="G589" s="15"/>
      <c r="H589" s="17" t="str">
        <f>IF(OR(C589="",AND(F589="",G589="")),"",IF(G589&lt;&gt;"",ROUND(G589,2),IF($B$8="ريال كامل",ROUNDDOWN(C589*(1-IF(F589&gt;1,F589/100,F589)),0),IF($B$8="ينتهي بـ ٩",ROUND((C589*(1-IF(F589&gt;1,F589/100,F589))+1)/10,0)*10-1,ROUND(C589*(1-IF(F589&gt;1,F589/100,F589)),2)))))</f>
        <v/>
      </c>
      <c r="I589" s="17" t="str">
        <f>IF(OR(C589="",D589=""),"",ROUND(C589/IF($B$5="نعم",1+$B$6,1)-D589-N(E589),2))</f>
        <v/>
      </c>
      <c r="J589" s="17" t="str">
        <f>IF(OR(H589="",D589=""),"",ROUND(H589/IF($B$5="نعم",1+$B$6,1)-D589-N(E589),2))</f>
        <v/>
      </c>
      <c r="K589" s="18" t="str">
        <f>IF(OR(J589="",N(H589)&lt;=0),"",J589/(H589/IF($B$5="نعم",1+$B$6,1)))</f>
        <v/>
      </c>
      <c r="L589" s="18" t="str">
        <f>IF(OR(I589="",J589="",N(I589)&lt;=0),"",1-J589/I589)</f>
        <v/>
      </c>
      <c r="M589" s="14"/>
      <c r="N589" s="19" t="str">
        <f>IF(AND(A589="",C589=""),"",IF(A589="","رقم المنتج ناقص",IF(AND($B$9="سلة",ISERROR(VALUE(A589))),"رقم المنتج: أرقام إنجليزية بس",IF(COUNTIF($A$11:$A$1010,A589)&gt;1,"رقم المنتج مكرر",IF(C589="","السعر الحالي ناقص",IF(H589="","حط نسبة خصم أو سعر عرض",IF(H589&lt;=0,"سعر العرض لازم يكون أكبر من صفر",IF(H589&gt;=C589,"سعر العرض = السعر أو أعلى",IF(AND(J589&lt;&gt;"",N(J589)&lt;0,M589&lt;&gt;"نعم"),"تحت التكلفة",IF($B$4="","حط نهاية العرض فوق",IF(AND($B$2&lt;&gt;"",$B$4&lt;$B$2),"النهاية قبل البداية",IF($B$4&lt;TODAY(),"تاريخ النهاية راح",IF(D589="","تمام، بس بدون تكلفة (ما نقدر نحسب ربحك)",IF(N(J589)&lt;0,"تحت التكلفة، وانت قاصد",IF(K589&lt;$B$7,"تمام، بس هامشك أقل من حدّك","جاهز")))))))))))))))</f>
        <v/>
      </c>
      <c r="O589" s="19" t="b">
        <f>AND(N589&lt;&gt;"",ISNA(MATCH(N589,{"رقم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0">
      <c r="A590" s="13"/>
      <c r="B590" s="14"/>
      <c r="C590" s="15"/>
      <c r="D590" s="15"/>
      <c r="E590" s="15"/>
      <c r="F590" s="16"/>
      <c r="G590" s="15"/>
      <c r="H590" s="17" t="str">
        <f>IF(OR(C590="",AND(F590="",G590="")),"",IF(G590&lt;&gt;"",ROUND(G590,2),IF($B$8="ريال كامل",ROUNDDOWN(C590*(1-IF(F590&gt;1,F590/100,F590)),0),IF($B$8="ينتهي بـ ٩",ROUND((C590*(1-IF(F590&gt;1,F590/100,F590))+1)/10,0)*10-1,ROUND(C590*(1-IF(F590&gt;1,F590/100,F590)),2)))))</f>
        <v/>
      </c>
      <c r="I590" s="17" t="str">
        <f>IF(OR(C590="",D590=""),"",ROUND(C590/IF($B$5="نعم",1+$B$6,1)-D590-N(E590),2))</f>
        <v/>
      </c>
      <c r="J590" s="17" t="str">
        <f>IF(OR(H590="",D590=""),"",ROUND(H590/IF($B$5="نعم",1+$B$6,1)-D590-N(E590),2))</f>
        <v/>
      </c>
      <c r="K590" s="18" t="str">
        <f>IF(OR(J590="",N(H590)&lt;=0),"",J590/(H590/IF($B$5="نعم",1+$B$6,1)))</f>
        <v/>
      </c>
      <c r="L590" s="18" t="str">
        <f>IF(OR(I590="",J590="",N(I590)&lt;=0),"",1-J590/I590)</f>
        <v/>
      </c>
      <c r="M590" s="14"/>
      <c r="N590" s="19" t="str">
        <f>IF(AND(A590="",C590=""),"",IF(A590="","رقم المنتج ناقص",IF(AND($B$9="سلة",ISERROR(VALUE(A590))),"رقم المنتج: أرقام إنجليزية بس",IF(COUNTIF($A$11:$A$1010,A590)&gt;1,"رقم المنتج مكرر",IF(C590="","السعر الحالي ناقص",IF(H590="","حط نسبة خصم أو سعر عرض",IF(H590&lt;=0,"سعر العرض لازم يكون أكبر من صفر",IF(H590&gt;=C590,"سعر العرض = السعر أو أعلى",IF(AND(J590&lt;&gt;"",N(J590)&lt;0,M590&lt;&gt;"نعم"),"تحت التكلفة",IF($B$4="","حط نهاية العرض فوق",IF(AND($B$2&lt;&gt;"",$B$4&lt;$B$2),"النهاية قبل البداية",IF($B$4&lt;TODAY(),"تاريخ النهاية راح",IF(D590="","تمام، بس بدون تكلفة (ما نقدر نحسب ربحك)",IF(N(J590)&lt;0,"تحت التكلفة، وانت قاصد",IF(K590&lt;$B$7,"تمام، بس هامشك أقل من حدّك","جاهز")))))))))))))))</f>
        <v/>
      </c>
      <c r="O590" s="19" t="b">
        <f>AND(N590&lt;&gt;"",ISNA(MATCH(N590,{"رقم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1">
      <c r="A591" s="13"/>
      <c r="B591" s="14"/>
      <c r="C591" s="15"/>
      <c r="D591" s="15"/>
      <c r="E591" s="15"/>
      <c r="F591" s="16"/>
      <c r="G591" s="15"/>
      <c r="H591" s="17" t="str">
        <f>IF(OR(C591="",AND(F591="",G591="")),"",IF(G591&lt;&gt;"",ROUND(G591,2),IF($B$8="ريال كامل",ROUNDDOWN(C591*(1-IF(F591&gt;1,F591/100,F591)),0),IF($B$8="ينتهي بـ ٩",ROUND((C591*(1-IF(F591&gt;1,F591/100,F591))+1)/10,0)*10-1,ROUND(C591*(1-IF(F591&gt;1,F591/100,F591)),2)))))</f>
        <v/>
      </c>
      <c r="I591" s="17" t="str">
        <f>IF(OR(C591="",D591=""),"",ROUND(C591/IF($B$5="نعم",1+$B$6,1)-D591-N(E591),2))</f>
        <v/>
      </c>
      <c r="J591" s="17" t="str">
        <f>IF(OR(H591="",D591=""),"",ROUND(H591/IF($B$5="نعم",1+$B$6,1)-D591-N(E591),2))</f>
        <v/>
      </c>
      <c r="K591" s="18" t="str">
        <f>IF(OR(J591="",N(H591)&lt;=0),"",J591/(H591/IF($B$5="نعم",1+$B$6,1)))</f>
        <v/>
      </c>
      <c r="L591" s="18" t="str">
        <f>IF(OR(I591="",J591="",N(I591)&lt;=0),"",1-J591/I591)</f>
        <v/>
      </c>
      <c r="M591" s="14"/>
      <c r="N591" s="19" t="str">
        <f>IF(AND(A591="",C591=""),"",IF(A591="","رقم المنتج ناقص",IF(AND($B$9="سلة",ISERROR(VALUE(A591))),"رقم المنتج: أرقام إنجليزية بس",IF(COUNTIF($A$11:$A$1010,A591)&gt;1,"رقم المنتج مكرر",IF(C591="","السعر الحالي ناقص",IF(H591="","حط نسبة خصم أو سعر عرض",IF(H591&lt;=0,"سعر العرض لازم يكون أكبر من صفر",IF(H591&gt;=C591,"سعر العرض = السعر أو أعلى",IF(AND(J591&lt;&gt;"",N(J591)&lt;0,M591&lt;&gt;"نعم"),"تحت التكلفة",IF($B$4="","حط نهاية العرض فوق",IF(AND($B$2&lt;&gt;"",$B$4&lt;$B$2),"النهاية قبل البداية",IF($B$4&lt;TODAY(),"تاريخ النهاية راح",IF(D591="","تمام، بس بدون تكلفة (ما نقدر نحسب ربحك)",IF(N(J591)&lt;0,"تحت التكلفة، وانت قاصد",IF(K591&lt;$B$7,"تمام، بس هامشك أقل من حدّك","جاهز")))))))))))))))</f>
        <v/>
      </c>
      <c r="O591" s="19" t="b">
        <f>AND(N591&lt;&gt;"",ISNA(MATCH(N591,{"رقم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2">
      <c r="A592" s="13"/>
      <c r="B592" s="14"/>
      <c r="C592" s="15"/>
      <c r="D592" s="15"/>
      <c r="E592" s="15"/>
      <c r="F592" s="16"/>
      <c r="G592" s="15"/>
      <c r="H592" s="17" t="str">
        <f>IF(OR(C592="",AND(F592="",G592="")),"",IF(G592&lt;&gt;"",ROUND(G592,2),IF($B$8="ريال كامل",ROUNDDOWN(C592*(1-IF(F592&gt;1,F592/100,F592)),0),IF($B$8="ينتهي بـ ٩",ROUND((C592*(1-IF(F592&gt;1,F592/100,F592))+1)/10,0)*10-1,ROUND(C592*(1-IF(F592&gt;1,F592/100,F592)),2)))))</f>
        <v/>
      </c>
      <c r="I592" s="17" t="str">
        <f>IF(OR(C592="",D592=""),"",ROUND(C592/IF($B$5="نعم",1+$B$6,1)-D592-N(E592),2))</f>
        <v/>
      </c>
      <c r="J592" s="17" t="str">
        <f>IF(OR(H592="",D592=""),"",ROUND(H592/IF($B$5="نعم",1+$B$6,1)-D592-N(E592),2))</f>
        <v/>
      </c>
      <c r="K592" s="18" t="str">
        <f>IF(OR(J592="",N(H592)&lt;=0),"",J592/(H592/IF($B$5="نعم",1+$B$6,1)))</f>
        <v/>
      </c>
      <c r="L592" s="18" t="str">
        <f>IF(OR(I592="",J592="",N(I592)&lt;=0),"",1-J592/I592)</f>
        <v/>
      </c>
      <c r="M592" s="14"/>
      <c r="N592" s="19" t="str">
        <f>IF(AND(A592="",C592=""),"",IF(A592="","رقم المنتج ناقص",IF(AND($B$9="سلة",ISERROR(VALUE(A592))),"رقم المنتج: أرقام إنجليزية بس",IF(COUNTIF($A$11:$A$1010,A592)&gt;1,"رقم المنتج مكرر",IF(C592="","السعر الحالي ناقص",IF(H592="","حط نسبة خصم أو سعر عرض",IF(H592&lt;=0,"سعر العرض لازم يكون أكبر من صفر",IF(H592&gt;=C592,"سعر العرض = السعر أو أعلى",IF(AND(J592&lt;&gt;"",N(J592)&lt;0,M592&lt;&gt;"نعم"),"تحت التكلفة",IF($B$4="","حط نهاية العرض فوق",IF(AND($B$2&lt;&gt;"",$B$4&lt;$B$2),"النهاية قبل البداية",IF($B$4&lt;TODAY(),"تاريخ النهاية راح",IF(D592="","تمام، بس بدون تكلفة (ما نقدر نحسب ربحك)",IF(N(J592)&lt;0,"تحت التكلفة، وانت قاصد",IF(K592&lt;$B$7,"تمام، بس هامشك أقل من حدّك","جاهز")))))))))))))))</f>
        <v/>
      </c>
      <c r="O592" s="19" t="b">
        <f>AND(N592&lt;&gt;"",ISNA(MATCH(N592,{"رقم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3">
      <c r="A593" s="13"/>
      <c r="B593" s="14"/>
      <c r="C593" s="15"/>
      <c r="D593" s="15"/>
      <c r="E593" s="15"/>
      <c r="F593" s="16"/>
      <c r="G593" s="15"/>
      <c r="H593" s="17" t="str">
        <f>IF(OR(C593="",AND(F593="",G593="")),"",IF(G593&lt;&gt;"",ROUND(G593,2),IF($B$8="ريال كامل",ROUNDDOWN(C593*(1-IF(F593&gt;1,F593/100,F593)),0),IF($B$8="ينتهي بـ ٩",ROUND((C593*(1-IF(F593&gt;1,F593/100,F593))+1)/10,0)*10-1,ROUND(C593*(1-IF(F593&gt;1,F593/100,F593)),2)))))</f>
        <v/>
      </c>
      <c r="I593" s="17" t="str">
        <f>IF(OR(C593="",D593=""),"",ROUND(C593/IF($B$5="نعم",1+$B$6,1)-D593-N(E593),2))</f>
        <v/>
      </c>
      <c r="J593" s="17" t="str">
        <f>IF(OR(H593="",D593=""),"",ROUND(H593/IF($B$5="نعم",1+$B$6,1)-D593-N(E593),2))</f>
        <v/>
      </c>
      <c r="K593" s="18" t="str">
        <f>IF(OR(J593="",N(H593)&lt;=0),"",J593/(H593/IF($B$5="نعم",1+$B$6,1)))</f>
        <v/>
      </c>
      <c r="L593" s="18" t="str">
        <f>IF(OR(I593="",J593="",N(I593)&lt;=0),"",1-J593/I593)</f>
        <v/>
      </c>
      <c r="M593" s="14"/>
      <c r="N593" s="19" t="str">
        <f>IF(AND(A593="",C593=""),"",IF(A593="","رقم المنتج ناقص",IF(AND($B$9="سلة",ISERROR(VALUE(A593))),"رقم المنتج: أرقام إنجليزية بس",IF(COUNTIF($A$11:$A$1010,A593)&gt;1,"رقم المنتج مكرر",IF(C593="","السعر الحالي ناقص",IF(H593="","حط نسبة خصم أو سعر عرض",IF(H593&lt;=0,"سعر العرض لازم يكون أكبر من صفر",IF(H593&gt;=C593,"سعر العرض = السعر أو أعلى",IF(AND(J593&lt;&gt;"",N(J593)&lt;0,M593&lt;&gt;"نعم"),"تحت التكلفة",IF($B$4="","حط نهاية العرض فوق",IF(AND($B$2&lt;&gt;"",$B$4&lt;$B$2),"النهاية قبل البداية",IF($B$4&lt;TODAY(),"تاريخ النهاية راح",IF(D593="","تمام، بس بدون تكلفة (ما نقدر نحسب ربحك)",IF(N(J593)&lt;0,"تحت التكلفة، وانت قاصد",IF(K593&lt;$B$7,"تمام، بس هامشك أقل من حدّك","جاهز")))))))))))))))</f>
        <v/>
      </c>
      <c r="O593" s="19" t="b">
        <f>AND(N593&lt;&gt;"",ISNA(MATCH(N593,{"رقم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4">
      <c r="A594" s="13"/>
      <c r="B594" s="14"/>
      <c r="C594" s="15"/>
      <c r="D594" s="15"/>
      <c r="E594" s="15"/>
      <c r="F594" s="16"/>
      <c r="G594" s="15"/>
      <c r="H594" s="17" t="str">
        <f>IF(OR(C594="",AND(F594="",G594="")),"",IF(G594&lt;&gt;"",ROUND(G594,2),IF($B$8="ريال كامل",ROUNDDOWN(C594*(1-IF(F594&gt;1,F594/100,F594)),0),IF($B$8="ينتهي بـ ٩",ROUND((C594*(1-IF(F594&gt;1,F594/100,F594))+1)/10,0)*10-1,ROUND(C594*(1-IF(F594&gt;1,F594/100,F594)),2)))))</f>
        <v/>
      </c>
      <c r="I594" s="17" t="str">
        <f>IF(OR(C594="",D594=""),"",ROUND(C594/IF($B$5="نعم",1+$B$6,1)-D594-N(E594),2))</f>
        <v/>
      </c>
      <c r="J594" s="17" t="str">
        <f>IF(OR(H594="",D594=""),"",ROUND(H594/IF($B$5="نعم",1+$B$6,1)-D594-N(E594),2))</f>
        <v/>
      </c>
      <c r="K594" s="18" t="str">
        <f>IF(OR(J594="",N(H594)&lt;=0),"",J594/(H594/IF($B$5="نعم",1+$B$6,1)))</f>
        <v/>
      </c>
      <c r="L594" s="18" t="str">
        <f>IF(OR(I594="",J594="",N(I594)&lt;=0),"",1-J594/I594)</f>
        <v/>
      </c>
      <c r="M594" s="14"/>
      <c r="N594" s="19" t="str">
        <f>IF(AND(A594="",C594=""),"",IF(A594="","رقم المنتج ناقص",IF(AND($B$9="سلة",ISERROR(VALUE(A594))),"رقم المنتج: أرقام إنجليزية بس",IF(COUNTIF($A$11:$A$1010,A594)&gt;1,"رقم المنتج مكرر",IF(C594="","السعر الحالي ناقص",IF(H594="","حط نسبة خصم أو سعر عرض",IF(H594&lt;=0,"سعر العرض لازم يكون أكبر من صفر",IF(H594&gt;=C594,"سعر العرض = السعر أو أعلى",IF(AND(J594&lt;&gt;"",N(J594)&lt;0,M594&lt;&gt;"نعم"),"تحت التكلفة",IF($B$4="","حط نهاية العرض فوق",IF(AND($B$2&lt;&gt;"",$B$4&lt;$B$2),"النهاية قبل البداية",IF($B$4&lt;TODAY(),"تاريخ النهاية راح",IF(D594="","تمام، بس بدون تكلفة (ما نقدر نحسب ربحك)",IF(N(J594)&lt;0,"تحت التكلفة، وانت قاصد",IF(K594&lt;$B$7,"تمام، بس هامشك أقل من حدّك","جاهز")))))))))))))))</f>
        <v/>
      </c>
      <c r="O594" s="19" t="b">
        <f>AND(N594&lt;&gt;"",ISNA(MATCH(N594,{"رقم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5">
      <c r="A595" s="13"/>
      <c r="B595" s="14"/>
      <c r="C595" s="15"/>
      <c r="D595" s="15"/>
      <c r="E595" s="15"/>
      <c r="F595" s="16"/>
      <c r="G595" s="15"/>
      <c r="H595" s="17" t="str">
        <f>IF(OR(C595="",AND(F595="",G595="")),"",IF(G595&lt;&gt;"",ROUND(G595,2),IF($B$8="ريال كامل",ROUNDDOWN(C595*(1-IF(F595&gt;1,F595/100,F595)),0),IF($B$8="ينتهي بـ ٩",ROUND((C595*(1-IF(F595&gt;1,F595/100,F595))+1)/10,0)*10-1,ROUND(C595*(1-IF(F595&gt;1,F595/100,F595)),2)))))</f>
        <v/>
      </c>
      <c r="I595" s="17" t="str">
        <f>IF(OR(C595="",D595=""),"",ROUND(C595/IF($B$5="نعم",1+$B$6,1)-D595-N(E595),2))</f>
        <v/>
      </c>
      <c r="J595" s="17" t="str">
        <f>IF(OR(H595="",D595=""),"",ROUND(H595/IF($B$5="نعم",1+$B$6,1)-D595-N(E595),2))</f>
        <v/>
      </c>
      <c r="K595" s="18" t="str">
        <f>IF(OR(J595="",N(H595)&lt;=0),"",J595/(H595/IF($B$5="نعم",1+$B$6,1)))</f>
        <v/>
      </c>
      <c r="L595" s="18" t="str">
        <f>IF(OR(I595="",J595="",N(I595)&lt;=0),"",1-J595/I595)</f>
        <v/>
      </c>
      <c r="M595" s="14"/>
      <c r="N595" s="19" t="str">
        <f>IF(AND(A595="",C595=""),"",IF(A595="","رقم المنتج ناقص",IF(AND($B$9="سلة",ISERROR(VALUE(A595))),"رقم المنتج: أرقام إنجليزية بس",IF(COUNTIF($A$11:$A$1010,A595)&gt;1,"رقم المنتج مكرر",IF(C595="","السعر الحالي ناقص",IF(H595="","حط نسبة خصم أو سعر عرض",IF(H595&lt;=0,"سعر العرض لازم يكون أكبر من صفر",IF(H595&gt;=C595,"سعر العرض = السعر أو أعلى",IF(AND(J595&lt;&gt;"",N(J595)&lt;0,M595&lt;&gt;"نعم"),"تحت التكلفة",IF($B$4="","حط نهاية العرض فوق",IF(AND($B$2&lt;&gt;"",$B$4&lt;$B$2),"النهاية قبل البداية",IF($B$4&lt;TODAY(),"تاريخ النهاية راح",IF(D595="","تمام، بس بدون تكلفة (ما نقدر نحسب ربحك)",IF(N(J595)&lt;0,"تحت التكلفة، وانت قاصد",IF(K595&lt;$B$7,"تمام، بس هامشك أقل من حدّك","جاهز")))))))))))))))</f>
        <v/>
      </c>
      <c r="O595" s="19" t="b">
        <f>AND(N595&lt;&gt;"",ISNA(MATCH(N595,{"رقم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6">
      <c r="A596" s="13"/>
      <c r="B596" s="14"/>
      <c r="C596" s="15"/>
      <c r="D596" s="15"/>
      <c r="E596" s="15"/>
      <c r="F596" s="16"/>
      <c r="G596" s="15"/>
      <c r="H596" s="17" t="str">
        <f>IF(OR(C596="",AND(F596="",G596="")),"",IF(G596&lt;&gt;"",ROUND(G596,2),IF($B$8="ريال كامل",ROUNDDOWN(C596*(1-IF(F596&gt;1,F596/100,F596)),0),IF($B$8="ينتهي بـ ٩",ROUND((C596*(1-IF(F596&gt;1,F596/100,F596))+1)/10,0)*10-1,ROUND(C596*(1-IF(F596&gt;1,F596/100,F596)),2)))))</f>
        <v/>
      </c>
      <c r="I596" s="17" t="str">
        <f>IF(OR(C596="",D596=""),"",ROUND(C596/IF($B$5="نعم",1+$B$6,1)-D596-N(E596),2))</f>
        <v/>
      </c>
      <c r="J596" s="17" t="str">
        <f>IF(OR(H596="",D596=""),"",ROUND(H596/IF($B$5="نعم",1+$B$6,1)-D596-N(E596),2))</f>
        <v/>
      </c>
      <c r="K596" s="18" t="str">
        <f>IF(OR(J596="",N(H596)&lt;=0),"",J596/(H596/IF($B$5="نعم",1+$B$6,1)))</f>
        <v/>
      </c>
      <c r="L596" s="18" t="str">
        <f>IF(OR(I596="",J596="",N(I596)&lt;=0),"",1-J596/I596)</f>
        <v/>
      </c>
      <c r="M596" s="14"/>
      <c r="N596" s="19" t="str">
        <f>IF(AND(A596="",C596=""),"",IF(A596="","رقم المنتج ناقص",IF(AND($B$9="سلة",ISERROR(VALUE(A596))),"رقم المنتج: أرقام إنجليزية بس",IF(COUNTIF($A$11:$A$1010,A596)&gt;1,"رقم المنتج مكرر",IF(C596="","السعر الحالي ناقص",IF(H596="","حط نسبة خصم أو سعر عرض",IF(H596&lt;=0,"سعر العرض لازم يكون أكبر من صفر",IF(H596&gt;=C596,"سعر العرض = السعر أو أعلى",IF(AND(J596&lt;&gt;"",N(J596)&lt;0,M596&lt;&gt;"نعم"),"تحت التكلفة",IF($B$4="","حط نهاية العرض فوق",IF(AND($B$2&lt;&gt;"",$B$4&lt;$B$2),"النهاية قبل البداية",IF($B$4&lt;TODAY(),"تاريخ النهاية راح",IF(D596="","تمام، بس بدون تكلفة (ما نقدر نحسب ربحك)",IF(N(J596)&lt;0,"تحت التكلفة، وانت قاصد",IF(K596&lt;$B$7,"تمام، بس هامشك أقل من حدّك","جاهز")))))))))))))))</f>
        <v/>
      </c>
      <c r="O596" s="19" t="b">
        <f>AND(N596&lt;&gt;"",ISNA(MATCH(N596,{"رقم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7">
      <c r="A597" s="13"/>
      <c r="B597" s="14"/>
      <c r="C597" s="15"/>
      <c r="D597" s="15"/>
      <c r="E597" s="15"/>
      <c r="F597" s="16"/>
      <c r="G597" s="15"/>
      <c r="H597" s="17" t="str">
        <f>IF(OR(C597="",AND(F597="",G597="")),"",IF(G597&lt;&gt;"",ROUND(G597,2),IF($B$8="ريال كامل",ROUNDDOWN(C597*(1-IF(F597&gt;1,F597/100,F597)),0),IF($B$8="ينتهي بـ ٩",ROUND((C597*(1-IF(F597&gt;1,F597/100,F597))+1)/10,0)*10-1,ROUND(C597*(1-IF(F597&gt;1,F597/100,F597)),2)))))</f>
        <v/>
      </c>
      <c r="I597" s="17" t="str">
        <f>IF(OR(C597="",D597=""),"",ROUND(C597/IF($B$5="نعم",1+$B$6,1)-D597-N(E597),2))</f>
        <v/>
      </c>
      <c r="J597" s="17" t="str">
        <f>IF(OR(H597="",D597=""),"",ROUND(H597/IF($B$5="نعم",1+$B$6,1)-D597-N(E597),2))</f>
        <v/>
      </c>
      <c r="K597" s="18" t="str">
        <f>IF(OR(J597="",N(H597)&lt;=0),"",J597/(H597/IF($B$5="نعم",1+$B$6,1)))</f>
        <v/>
      </c>
      <c r="L597" s="18" t="str">
        <f>IF(OR(I597="",J597="",N(I597)&lt;=0),"",1-J597/I597)</f>
        <v/>
      </c>
      <c r="M597" s="14"/>
      <c r="N597" s="19" t="str">
        <f>IF(AND(A597="",C597=""),"",IF(A597="","رقم المنتج ناقص",IF(AND($B$9="سلة",ISERROR(VALUE(A597))),"رقم المنتج: أرقام إنجليزية بس",IF(COUNTIF($A$11:$A$1010,A597)&gt;1,"رقم المنتج مكرر",IF(C597="","السعر الحالي ناقص",IF(H597="","حط نسبة خصم أو سعر عرض",IF(H597&lt;=0,"سعر العرض لازم يكون أكبر من صفر",IF(H597&gt;=C597,"سعر العرض = السعر أو أعلى",IF(AND(J597&lt;&gt;"",N(J597)&lt;0,M597&lt;&gt;"نعم"),"تحت التكلفة",IF($B$4="","حط نهاية العرض فوق",IF(AND($B$2&lt;&gt;"",$B$4&lt;$B$2),"النهاية قبل البداية",IF($B$4&lt;TODAY(),"تاريخ النهاية راح",IF(D597="","تمام، بس بدون تكلفة (ما نقدر نحسب ربحك)",IF(N(J597)&lt;0,"تحت التكلفة، وانت قاصد",IF(K597&lt;$B$7,"تمام، بس هامشك أقل من حدّك","جاهز")))))))))))))))</f>
        <v/>
      </c>
      <c r="O597" s="19" t="b">
        <f>AND(N597&lt;&gt;"",ISNA(MATCH(N597,{"رقم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8">
      <c r="A598" s="13"/>
      <c r="B598" s="14"/>
      <c r="C598" s="15"/>
      <c r="D598" s="15"/>
      <c r="E598" s="15"/>
      <c r="F598" s="16"/>
      <c r="G598" s="15"/>
      <c r="H598" s="17" t="str">
        <f>IF(OR(C598="",AND(F598="",G598="")),"",IF(G598&lt;&gt;"",ROUND(G598,2),IF($B$8="ريال كامل",ROUNDDOWN(C598*(1-IF(F598&gt;1,F598/100,F598)),0),IF($B$8="ينتهي بـ ٩",ROUND((C598*(1-IF(F598&gt;1,F598/100,F598))+1)/10,0)*10-1,ROUND(C598*(1-IF(F598&gt;1,F598/100,F598)),2)))))</f>
        <v/>
      </c>
      <c r="I598" s="17" t="str">
        <f>IF(OR(C598="",D598=""),"",ROUND(C598/IF($B$5="نعم",1+$B$6,1)-D598-N(E598),2))</f>
        <v/>
      </c>
      <c r="J598" s="17" t="str">
        <f>IF(OR(H598="",D598=""),"",ROUND(H598/IF($B$5="نعم",1+$B$6,1)-D598-N(E598),2))</f>
        <v/>
      </c>
      <c r="K598" s="18" t="str">
        <f>IF(OR(J598="",N(H598)&lt;=0),"",J598/(H598/IF($B$5="نعم",1+$B$6,1)))</f>
        <v/>
      </c>
      <c r="L598" s="18" t="str">
        <f>IF(OR(I598="",J598="",N(I598)&lt;=0),"",1-J598/I598)</f>
        <v/>
      </c>
      <c r="M598" s="14"/>
      <c r="N598" s="19" t="str">
        <f>IF(AND(A598="",C598=""),"",IF(A598="","رقم المنتج ناقص",IF(AND($B$9="سلة",ISERROR(VALUE(A598))),"رقم المنتج: أرقام إنجليزية بس",IF(COUNTIF($A$11:$A$1010,A598)&gt;1,"رقم المنتج مكرر",IF(C598="","السعر الحالي ناقص",IF(H598="","حط نسبة خصم أو سعر عرض",IF(H598&lt;=0,"سعر العرض لازم يكون أكبر من صفر",IF(H598&gt;=C598,"سعر العرض = السعر أو أعلى",IF(AND(J598&lt;&gt;"",N(J598)&lt;0,M598&lt;&gt;"نعم"),"تحت التكلفة",IF($B$4="","حط نهاية العرض فوق",IF(AND($B$2&lt;&gt;"",$B$4&lt;$B$2),"النهاية قبل البداية",IF($B$4&lt;TODAY(),"تاريخ النهاية راح",IF(D598="","تمام، بس بدون تكلفة (ما نقدر نحسب ربحك)",IF(N(J598)&lt;0,"تحت التكلفة، وانت قاصد",IF(K598&lt;$B$7,"تمام، بس هامشك أقل من حدّك","جاهز")))))))))))))))</f>
        <v/>
      </c>
      <c r="O598" s="19" t="b">
        <f>AND(N598&lt;&gt;"",ISNA(MATCH(N598,{"رقم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599">
      <c r="A599" s="13"/>
      <c r="B599" s="14"/>
      <c r="C599" s="15"/>
      <c r="D599" s="15"/>
      <c r="E599" s="15"/>
      <c r="F599" s="16"/>
      <c r="G599" s="15"/>
      <c r="H599" s="17" t="str">
        <f>IF(OR(C599="",AND(F599="",G599="")),"",IF(G599&lt;&gt;"",ROUND(G599,2),IF($B$8="ريال كامل",ROUNDDOWN(C599*(1-IF(F599&gt;1,F599/100,F599)),0),IF($B$8="ينتهي بـ ٩",ROUND((C599*(1-IF(F599&gt;1,F599/100,F599))+1)/10,0)*10-1,ROUND(C599*(1-IF(F599&gt;1,F599/100,F599)),2)))))</f>
        <v/>
      </c>
      <c r="I599" s="17" t="str">
        <f>IF(OR(C599="",D599=""),"",ROUND(C599/IF($B$5="نعم",1+$B$6,1)-D599-N(E599),2))</f>
        <v/>
      </c>
      <c r="J599" s="17" t="str">
        <f>IF(OR(H599="",D599=""),"",ROUND(H599/IF($B$5="نعم",1+$B$6,1)-D599-N(E599),2))</f>
        <v/>
      </c>
      <c r="K599" s="18" t="str">
        <f>IF(OR(J599="",N(H599)&lt;=0),"",J599/(H599/IF($B$5="نعم",1+$B$6,1)))</f>
        <v/>
      </c>
      <c r="L599" s="18" t="str">
        <f>IF(OR(I599="",J599="",N(I599)&lt;=0),"",1-J599/I599)</f>
        <v/>
      </c>
      <c r="M599" s="14"/>
      <c r="N599" s="19" t="str">
        <f>IF(AND(A599="",C599=""),"",IF(A599="","رقم المنتج ناقص",IF(AND($B$9="سلة",ISERROR(VALUE(A599))),"رقم المنتج: أرقام إنجليزية بس",IF(COUNTIF($A$11:$A$1010,A599)&gt;1,"رقم المنتج مكرر",IF(C599="","السعر الحالي ناقص",IF(H599="","حط نسبة خصم أو سعر عرض",IF(H599&lt;=0,"سعر العرض لازم يكون أكبر من صفر",IF(H599&gt;=C599,"سعر العرض = السعر أو أعلى",IF(AND(J599&lt;&gt;"",N(J599)&lt;0,M599&lt;&gt;"نعم"),"تحت التكلفة",IF($B$4="","حط نهاية العرض فوق",IF(AND($B$2&lt;&gt;"",$B$4&lt;$B$2),"النهاية قبل البداية",IF($B$4&lt;TODAY(),"تاريخ النهاية راح",IF(D599="","تمام، بس بدون تكلفة (ما نقدر نحسب ربحك)",IF(N(J599)&lt;0,"تحت التكلفة، وانت قاصد",IF(K599&lt;$B$7,"تمام، بس هامشك أقل من حدّك","جاهز")))))))))))))))</f>
        <v/>
      </c>
      <c r="O599" s="19" t="b">
        <f>AND(N599&lt;&gt;"",ISNA(MATCH(N599,{"رقم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0">
      <c r="A600" s="13"/>
      <c r="B600" s="14"/>
      <c r="C600" s="15"/>
      <c r="D600" s="15"/>
      <c r="E600" s="15"/>
      <c r="F600" s="16"/>
      <c r="G600" s="15"/>
      <c r="H600" s="17" t="str">
        <f>IF(OR(C600="",AND(F600="",G600="")),"",IF(G600&lt;&gt;"",ROUND(G600,2),IF($B$8="ريال كامل",ROUNDDOWN(C600*(1-IF(F600&gt;1,F600/100,F600)),0),IF($B$8="ينتهي بـ ٩",ROUND((C600*(1-IF(F600&gt;1,F600/100,F600))+1)/10,0)*10-1,ROUND(C600*(1-IF(F600&gt;1,F600/100,F600)),2)))))</f>
        <v/>
      </c>
      <c r="I600" s="17" t="str">
        <f>IF(OR(C600="",D600=""),"",ROUND(C600/IF($B$5="نعم",1+$B$6,1)-D600-N(E600),2))</f>
        <v/>
      </c>
      <c r="J600" s="17" t="str">
        <f>IF(OR(H600="",D600=""),"",ROUND(H600/IF($B$5="نعم",1+$B$6,1)-D600-N(E600),2))</f>
        <v/>
      </c>
      <c r="K600" s="18" t="str">
        <f>IF(OR(J600="",N(H600)&lt;=0),"",J600/(H600/IF($B$5="نعم",1+$B$6,1)))</f>
        <v/>
      </c>
      <c r="L600" s="18" t="str">
        <f>IF(OR(I600="",J600="",N(I600)&lt;=0),"",1-J600/I600)</f>
        <v/>
      </c>
      <c r="M600" s="14"/>
      <c r="N600" s="19" t="str">
        <f>IF(AND(A600="",C600=""),"",IF(A600="","رقم المنتج ناقص",IF(AND($B$9="سلة",ISERROR(VALUE(A600))),"رقم المنتج: أرقام إنجليزية بس",IF(COUNTIF($A$11:$A$1010,A600)&gt;1,"رقم المنتج مكرر",IF(C600="","السعر الحالي ناقص",IF(H600="","حط نسبة خصم أو سعر عرض",IF(H600&lt;=0,"سعر العرض لازم يكون أكبر من صفر",IF(H600&gt;=C600,"سعر العرض = السعر أو أعلى",IF(AND(J600&lt;&gt;"",N(J600)&lt;0,M600&lt;&gt;"نعم"),"تحت التكلفة",IF($B$4="","حط نهاية العرض فوق",IF(AND($B$2&lt;&gt;"",$B$4&lt;$B$2),"النهاية قبل البداية",IF($B$4&lt;TODAY(),"تاريخ النهاية راح",IF(D600="","تمام، بس بدون تكلفة (ما نقدر نحسب ربحك)",IF(N(J600)&lt;0,"تحت التكلفة، وانت قاصد",IF(K600&lt;$B$7,"تمام، بس هامشك أقل من حدّك","جاهز")))))))))))))))</f>
        <v/>
      </c>
      <c r="O600" s="19" t="b">
        <f>AND(N600&lt;&gt;"",ISNA(MATCH(N600,{"رقم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1">
      <c r="A601" s="13"/>
      <c r="B601" s="14"/>
      <c r="C601" s="15"/>
      <c r="D601" s="15"/>
      <c r="E601" s="15"/>
      <c r="F601" s="16"/>
      <c r="G601" s="15"/>
      <c r="H601" s="17" t="str">
        <f>IF(OR(C601="",AND(F601="",G601="")),"",IF(G601&lt;&gt;"",ROUND(G601,2),IF($B$8="ريال كامل",ROUNDDOWN(C601*(1-IF(F601&gt;1,F601/100,F601)),0),IF($B$8="ينتهي بـ ٩",ROUND((C601*(1-IF(F601&gt;1,F601/100,F601))+1)/10,0)*10-1,ROUND(C601*(1-IF(F601&gt;1,F601/100,F601)),2)))))</f>
        <v/>
      </c>
      <c r="I601" s="17" t="str">
        <f>IF(OR(C601="",D601=""),"",ROUND(C601/IF($B$5="نعم",1+$B$6,1)-D601-N(E601),2))</f>
        <v/>
      </c>
      <c r="J601" s="17" t="str">
        <f>IF(OR(H601="",D601=""),"",ROUND(H601/IF($B$5="نعم",1+$B$6,1)-D601-N(E601),2))</f>
        <v/>
      </c>
      <c r="K601" s="18" t="str">
        <f>IF(OR(J601="",N(H601)&lt;=0),"",J601/(H601/IF($B$5="نعم",1+$B$6,1)))</f>
        <v/>
      </c>
      <c r="L601" s="18" t="str">
        <f>IF(OR(I601="",J601="",N(I601)&lt;=0),"",1-J601/I601)</f>
        <v/>
      </c>
      <c r="M601" s="14"/>
      <c r="N601" s="19" t="str">
        <f>IF(AND(A601="",C601=""),"",IF(A601="","رقم المنتج ناقص",IF(AND($B$9="سلة",ISERROR(VALUE(A601))),"رقم المنتج: أرقام إنجليزية بس",IF(COUNTIF($A$11:$A$1010,A601)&gt;1,"رقم المنتج مكرر",IF(C601="","السعر الحالي ناقص",IF(H601="","حط نسبة خصم أو سعر عرض",IF(H601&lt;=0,"سعر العرض لازم يكون أكبر من صفر",IF(H601&gt;=C601,"سعر العرض = السعر أو أعلى",IF(AND(J601&lt;&gt;"",N(J601)&lt;0,M601&lt;&gt;"نعم"),"تحت التكلفة",IF($B$4="","حط نهاية العرض فوق",IF(AND($B$2&lt;&gt;"",$B$4&lt;$B$2),"النهاية قبل البداية",IF($B$4&lt;TODAY(),"تاريخ النهاية راح",IF(D601="","تمام، بس بدون تكلفة (ما نقدر نحسب ربحك)",IF(N(J601)&lt;0,"تحت التكلفة، وانت قاصد",IF(K601&lt;$B$7,"تمام، بس هامشك أقل من حدّك","جاهز")))))))))))))))</f>
        <v/>
      </c>
      <c r="O601" s="19" t="b">
        <f>AND(N601&lt;&gt;"",ISNA(MATCH(N601,{"رقم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2">
      <c r="A602" s="13"/>
      <c r="B602" s="14"/>
      <c r="C602" s="15"/>
      <c r="D602" s="15"/>
      <c r="E602" s="15"/>
      <c r="F602" s="16"/>
      <c r="G602" s="15"/>
      <c r="H602" s="17" t="str">
        <f>IF(OR(C602="",AND(F602="",G602="")),"",IF(G602&lt;&gt;"",ROUND(G602,2),IF($B$8="ريال كامل",ROUNDDOWN(C602*(1-IF(F602&gt;1,F602/100,F602)),0),IF($B$8="ينتهي بـ ٩",ROUND((C602*(1-IF(F602&gt;1,F602/100,F602))+1)/10,0)*10-1,ROUND(C602*(1-IF(F602&gt;1,F602/100,F602)),2)))))</f>
        <v/>
      </c>
      <c r="I602" s="17" t="str">
        <f>IF(OR(C602="",D602=""),"",ROUND(C602/IF($B$5="نعم",1+$B$6,1)-D602-N(E602),2))</f>
        <v/>
      </c>
      <c r="J602" s="17" t="str">
        <f>IF(OR(H602="",D602=""),"",ROUND(H602/IF($B$5="نعم",1+$B$6,1)-D602-N(E602),2))</f>
        <v/>
      </c>
      <c r="K602" s="18" t="str">
        <f>IF(OR(J602="",N(H602)&lt;=0),"",J602/(H602/IF($B$5="نعم",1+$B$6,1)))</f>
        <v/>
      </c>
      <c r="L602" s="18" t="str">
        <f>IF(OR(I602="",J602="",N(I602)&lt;=0),"",1-J602/I602)</f>
        <v/>
      </c>
      <c r="M602" s="14"/>
      <c r="N602" s="19" t="str">
        <f>IF(AND(A602="",C602=""),"",IF(A602="","رقم المنتج ناقص",IF(AND($B$9="سلة",ISERROR(VALUE(A602))),"رقم المنتج: أرقام إنجليزية بس",IF(COUNTIF($A$11:$A$1010,A602)&gt;1,"رقم المنتج مكرر",IF(C602="","السعر الحالي ناقص",IF(H602="","حط نسبة خصم أو سعر عرض",IF(H602&lt;=0,"سعر العرض لازم يكون أكبر من صفر",IF(H602&gt;=C602,"سعر العرض = السعر أو أعلى",IF(AND(J602&lt;&gt;"",N(J602)&lt;0,M602&lt;&gt;"نعم"),"تحت التكلفة",IF($B$4="","حط نهاية العرض فوق",IF(AND($B$2&lt;&gt;"",$B$4&lt;$B$2),"النهاية قبل البداية",IF($B$4&lt;TODAY(),"تاريخ النهاية راح",IF(D602="","تمام، بس بدون تكلفة (ما نقدر نحسب ربحك)",IF(N(J602)&lt;0,"تحت التكلفة، وانت قاصد",IF(K602&lt;$B$7,"تمام، بس هامشك أقل من حدّك","جاهز")))))))))))))))</f>
        <v/>
      </c>
      <c r="O602" s="19" t="b">
        <f>AND(N602&lt;&gt;"",ISNA(MATCH(N602,{"رقم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3">
      <c r="A603" s="13"/>
      <c r="B603" s="14"/>
      <c r="C603" s="15"/>
      <c r="D603" s="15"/>
      <c r="E603" s="15"/>
      <c r="F603" s="16"/>
      <c r="G603" s="15"/>
      <c r="H603" s="17" t="str">
        <f>IF(OR(C603="",AND(F603="",G603="")),"",IF(G603&lt;&gt;"",ROUND(G603,2),IF($B$8="ريال كامل",ROUNDDOWN(C603*(1-IF(F603&gt;1,F603/100,F603)),0),IF($B$8="ينتهي بـ ٩",ROUND((C603*(1-IF(F603&gt;1,F603/100,F603))+1)/10,0)*10-1,ROUND(C603*(1-IF(F603&gt;1,F603/100,F603)),2)))))</f>
        <v/>
      </c>
      <c r="I603" s="17" t="str">
        <f>IF(OR(C603="",D603=""),"",ROUND(C603/IF($B$5="نعم",1+$B$6,1)-D603-N(E603),2))</f>
        <v/>
      </c>
      <c r="J603" s="17" t="str">
        <f>IF(OR(H603="",D603=""),"",ROUND(H603/IF($B$5="نعم",1+$B$6,1)-D603-N(E603),2))</f>
        <v/>
      </c>
      <c r="K603" s="18" t="str">
        <f>IF(OR(J603="",N(H603)&lt;=0),"",J603/(H603/IF($B$5="نعم",1+$B$6,1)))</f>
        <v/>
      </c>
      <c r="L603" s="18" t="str">
        <f>IF(OR(I603="",J603="",N(I603)&lt;=0),"",1-J603/I603)</f>
        <v/>
      </c>
      <c r="M603" s="14"/>
      <c r="N603" s="19" t="str">
        <f>IF(AND(A603="",C603=""),"",IF(A603="","رقم المنتج ناقص",IF(AND($B$9="سلة",ISERROR(VALUE(A603))),"رقم المنتج: أرقام إنجليزية بس",IF(COUNTIF($A$11:$A$1010,A603)&gt;1,"رقم المنتج مكرر",IF(C603="","السعر الحالي ناقص",IF(H603="","حط نسبة خصم أو سعر عرض",IF(H603&lt;=0,"سعر العرض لازم يكون أكبر من صفر",IF(H603&gt;=C603,"سعر العرض = السعر أو أعلى",IF(AND(J603&lt;&gt;"",N(J603)&lt;0,M603&lt;&gt;"نعم"),"تحت التكلفة",IF($B$4="","حط نهاية العرض فوق",IF(AND($B$2&lt;&gt;"",$B$4&lt;$B$2),"النهاية قبل البداية",IF($B$4&lt;TODAY(),"تاريخ النهاية راح",IF(D603="","تمام، بس بدون تكلفة (ما نقدر نحسب ربحك)",IF(N(J603)&lt;0,"تحت التكلفة، وانت قاصد",IF(K603&lt;$B$7,"تمام، بس هامشك أقل من حدّك","جاهز")))))))))))))))</f>
        <v/>
      </c>
      <c r="O603" s="19" t="b">
        <f>AND(N603&lt;&gt;"",ISNA(MATCH(N603,{"رقم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4">
      <c r="A604" s="13"/>
      <c r="B604" s="14"/>
      <c r="C604" s="15"/>
      <c r="D604" s="15"/>
      <c r="E604" s="15"/>
      <c r="F604" s="16"/>
      <c r="G604" s="15"/>
      <c r="H604" s="17" t="str">
        <f>IF(OR(C604="",AND(F604="",G604="")),"",IF(G604&lt;&gt;"",ROUND(G604,2),IF($B$8="ريال كامل",ROUNDDOWN(C604*(1-IF(F604&gt;1,F604/100,F604)),0),IF($B$8="ينتهي بـ ٩",ROUND((C604*(1-IF(F604&gt;1,F604/100,F604))+1)/10,0)*10-1,ROUND(C604*(1-IF(F604&gt;1,F604/100,F604)),2)))))</f>
        <v/>
      </c>
      <c r="I604" s="17" t="str">
        <f>IF(OR(C604="",D604=""),"",ROUND(C604/IF($B$5="نعم",1+$B$6,1)-D604-N(E604),2))</f>
        <v/>
      </c>
      <c r="J604" s="17" t="str">
        <f>IF(OR(H604="",D604=""),"",ROUND(H604/IF($B$5="نعم",1+$B$6,1)-D604-N(E604),2))</f>
        <v/>
      </c>
      <c r="K604" s="18" t="str">
        <f>IF(OR(J604="",N(H604)&lt;=0),"",J604/(H604/IF($B$5="نعم",1+$B$6,1)))</f>
        <v/>
      </c>
      <c r="L604" s="18" t="str">
        <f>IF(OR(I604="",J604="",N(I604)&lt;=0),"",1-J604/I604)</f>
        <v/>
      </c>
      <c r="M604" s="14"/>
      <c r="N604" s="19" t="str">
        <f>IF(AND(A604="",C604=""),"",IF(A604="","رقم المنتج ناقص",IF(AND($B$9="سلة",ISERROR(VALUE(A604))),"رقم المنتج: أرقام إنجليزية بس",IF(COUNTIF($A$11:$A$1010,A604)&gt;1,"رقم المنتج مكرر",IF(C604="","السعر الحالي ناقص",IF(H604="","حط نسبة خصم أو سعر عرض",IF(H604&lt;=0,"سعر العرض لازم يكون أكبر من صفر",IF(H604&gt;=C604,"سعر العرض = السعر أو أعلى",IF(AND(J604&lt;&gt;"",N(J604)&lt;0,M604&lt;&gt;"نعم"),"تحت التكلفة",IF($B$4="","حط نهاية العرض فوق",IF(AND($B$2&lt;&gt;"",$B$4&lt;$B$2),"النهاية قبل البداية",IF($B$4&lt;TODAY(),"تاريخ النهاية راح",IF(D604="","تمام، بس بدون تكلفة (ما نقدر نحسب ربحك)",IF(N(J604)&lt;0,"تحت التكلفة، وانت قاصد",IF(K604&lt;$B$7,"تمام، بس هامشك أقل من حدّك","جاهز")))))))))))))))</f>
        <v/>
      </c>
      <c r="O604" s="19" t="b">
        <f>AND(N604&lt;&gt;"",ISNA(MATCH(N604,{"رقم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5">
      <c r="A605" s="13"/>
      <c r="B605" s="14"/>
      <c r="C605" s="15"/>
      <c r="D605" s="15"/>
      <c r="E605" s="15"/>
      <c r="F605" s="16"/>
      <c r="G605" s="15"/>
      <c r="H605" s="17" t="str">
        <f>IF(OR(C605="",AND(F605="",G605="")),"",IF(G605&lt;&gt;"",ROUND(G605,2),IF($B$8="ريال كامل",ROUNDDOWN(C605*(1-IF(F605&gt;1,F605/100,F605)),0),IF($B$8="ينتهي بـ ٩",ROUND((C605*(1-IF(F605&gt;1,F605/100,F605))+1)/10,0)*10-1,ROUND(C605*(1-IF(F605&gt;1,F605/100,F605)),2)))))</f>
        <v/>
      </c>
      <c r="I605" s="17" t="str">
        <f>IF(OR(C605="",D605=""),"",ROUND(C605/IF($B$5="نعم",1+$B$6,1)-D605-N(E605),2))</f>
        <v/>
      </c>
      <c r="J605" s="17" t="str">
        <f>IF(OR(H605="",D605=""),"",ROUND(H605/IF($B$5="نعم",1+$B$6,1)-D605-N(E605),2))</f>
        <v/>
      </c>
      <c r="K605" s="18" t="str">
        <f>IF(OR(J605="",N(H605)&lt;=0),"",J605/(H605/IF($B$5="نعم",1+$B$6,1)))</f>
        <v/>
      </c>
      <c r="L605" s="18" t="str">
        <f>IF(OR(I605="",J605="",N(I605)&lt;=0),"",1-J605/I605)</f>
        <v/>
      </c>
      <c r="M605" s="14"/>
      <c r="N605" s="19" t="str">
        <f>IF(AND(A605="",C605=""),"",IF(A605="","رقم المنتج ناقص",IF(AND($B$9="سلة",ISERROR(VALUE(A605))),"رقم المنتج: أرقام إنجليزية بس",IF(COUNTIF($A$11:$A$1010,A605)&gt;1,"رقم المنتج مكرر",IF(C605="","السعر الحالي ناقص",IF(H605="","حط نسبة خصم أو سعر عرض",IF(H605&lt;=0,"سعر العرض لازم يكون أكبر من صفر",IF(H605&gt;=C605,"سعر العرض = السعر أو أعلى",IF(AND(J605&lt;&gt;"",N(J605)&lt;0,M605&lt;&gt;"نعم"),"تحت التكلفة",IF($B$4="","حط نهاية العرض فوق",IF(AND($B$2&lt;&gt;"",$B$4&lt;$B$2),"النهاية قبل البداية",IF($B$4&lt;TODAY(),"تاريخ النهاية راح",IF(D605="","تمام، بس بدون تكلفة (ما نقدر نحسب ربحك)",IF(N(J605)&lt;0,"تحت التكلفة، وانت قاصد",IF(K605&lt;$B$7,"تمام، بس هامشك أقل من حدّك","جاهز")))))))))))))))</f>
        <v/>
      </c>
      <c r="O605" s="19" t="b">
        <f>AND(N605&lt;&gt;"",ISNA(MATCH(N605,{"رقم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6">
      <c r="A606" s="13"/>
      <c r="B606" s="14"/>
      <c r="C606" s="15"/>
      <c r="D606" s="15"/>
      <c r="E606" s="15"/>
      <c r="F606" s="16"/>
      <c r="G606" s="15"/>
      <c r="H606" s="17" t="str">
        <f>IF(OR(C606="",AND(F606="",G606="")),"",IF(G606&lt;&gt;"",ROUND(G606,2),IF($B$8="ريال كامل",ROUNDDOWN(C606*(1-IF(F606&gt;1,F606/100,F606)),0),IF($B$8="ينتهي بـ ٩",ROUND((C606*(1-IF(F606&gt;1,F606/100,F606))+1)/10,0)*10-1,ROUND(C606*(1-IF(F606&gt;1,F606/100,F606)),2)))))</f>
        <v/>
      </c>
      <c r="I606" s="17" t="str">
        <f>IF(OR(C606="",D606=""),"",ROUND(C606/IF($B$5="نعم",1+$B$6,1)-D606-N(E606),2))</f>
        <v/>
      </c>
      <c r="J606" s="17" t="str">
        <f>IF(OR(H606="",D606=""),"",ROUND(H606/IF($B$5="نعم",1+$B$6,1)-D606-N(E606),2))</f>
        <v/>
      </c>
      <c r="K606" s="18" t="str">
        <f>IF(OR(J606="",N(H606)&lt;=0),"",J606/(H606/IF($B$5="نعم",1+$B$6,1)))</f>
        <v/>
      </c>
      <c r="L606" s="18" t="str">
        <f>IF(OR(I606="",J606="",N(I606)&lt;=0),"",1-J606/I606)</f>
        <v/>
      </c>
      <c r="M606" s="14"/>
      <c r="N606" s="19" t="str">
        <f>IF(AND(A606="",C606=""),"",IF(A606="","رقم المنتج ناقص",IF(AND($B$9="سلة",ISERROR(VALUE(A606))),"رقم المنتج: أرقام إنجليزية بس",IF(COUNTIF($A$11:$A$1010,A606)&gt;1,"رقم المنتج مكرر",IF(C606="","السعر الحالي ناقص",IF(H606="","حط نسبة خصم أو سعر عرض",IF(H606&lt;=0,"سعر العرض لازم يكون أكبر من صفر",IF(H606&gt;=C606,"سعر العرض = السعر أو أعلى",IF(AND(J606&lt;&gt;"",N(J606)&lt;0,M606&lt;&gt;"نعم"),"تحت التكلفة",IF($B$4="","حط نهاية العرض فوق",IF(AND($B$2&lt;&gt;"",$B$4&lt;$B$2),"النهاية قبل البداية",IF($B$4&lt;TODAY(),"تاريخ النهاية راح",IF(D606="","تمام، بس بدون تكلفة (ما نقدر نحسب ربحك)",IF(N(J606)&lt;0,"تحت التكلفة، وانت قاصد",IF(K606&lt;$B$7,"تمام، بس هامشك أقل من حدّك","جاهز")))))))))))))))</f>
        <v/>
      </c>
      <c r="O606" s="19" t="b">
        <f>AND(N606&lt;&gt;"",ISNA(MATCH(N606,{"رقم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7">
      <c r="A607" s="13"/>
      <c r="B607" s="14"/>
      <c r="C607" s="15"/>
      <c r="D607" s="15"/>
      <c r="E607" s="15"/>
      <c r="F607" s="16"/>
      <c r="G607" s="15"/>
      <c r="H607" s="17" t="str">
        <f>IF(OR(C607="",AND(F607="",G607="")),"",IF(G607&lt;&gt;"",ROUND(G607,2),IF($B$8="ريال كامل",ROUNDDOWN(C607*(1-IF(F607&gt;1,F607/100,F607)),0),IF($B$8="ينتهي بـ ٩",ROUND((C607*(1-IF(F607&gt;1,F607/100,F607))+1)/10,0)*10-1,ROUND(C607*(1-IF(F607&gt;1,F607/100,F607)),2)))))</f>
        <v/>
      </c>
      <c r="I607" s="17" t="str">
        <f>IF(OR(C607="",D607=""),"",ROUND(C607/IF($B$5="نعم",1+$B$6,1)-D607-N(E607),2))</f>
        <v/>
      </c>
      <c r="J607" s="17" t="str">
        <f>IF(OR(H607="",D607=""),"",ROUND(H607/IF($B$5="نعم",1+$B$6,1)-D607-N(E607),2))</f>
        <v/>
      </c>
      <c r="K607" s="18" t="str">
        <f>IF(OR(J607="",N(H607)&lt;=0),"",J607/(H607/IF($B$5="نعم",1+$B$6,1)))</f>
        <v/>
      </c>
      <c r="L607" s="18" t="str">
        <f>IF(OR(I607="",J607="",N(I607)&lt;=0),"",1-J607/I607)</f>
        <v/>
      </c>
      <c r="M607" s="14"/>
      <c r="N607" s="19" t="str">
        <f>IF(AND(A607="",C607=""),"",IF(A607="","رقم المنتج ناقص",IF(AND($B$9="سلة",ISERROR(VALUE(A607))),"رقم المنتج: أرقام إنجليزية بس",IF(COUNTIF($A$11:$A$1010,A607)&gt;1,"رقم المنتج مكرر",IF(C607="","السعر الحالي ناقص",IF(H607="","حط نسبة خصم أو سعر عرض",IF(H607&lt;=0,"سعر العرض لازم يكون أكبر من صفر",IF(H607&gt;=C607,"سعر العرض = السعر أو أعلى",IF(AND(J607&lt;&gt;"",N(J607)&lt;0,M607&lt;&gt;"نعم"),"تحت التكلفة",IF($B$4="","حط نهاية العرض فوق",IF(AND($B$2&lt;&gt;"",$B$4&lt;$B$2),"النهاية قبل البداية",IF($B$4&lt;TODAY(),"تاريخ النهاية راح",IF(D607="","تمام، بس بدون تكلفة (ما نقدر نحسب ربحك)",IF(N(J607)&lt;0,"تحت التكلفة، وانت قاصد",IF(K607&lt;$B$7,"تمام، بس هامشك أقل من حدّك","جاهز")))))))))))))))</f>
        <v/>
      </c>
      <c r="O607" s="19" t="b">
        <f>AND(N607&lt;&gt;"",ISNA(MATCH(N607,{"رقم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8">
      <c r="A608" s="13"/>
      <c r="B608" s="14"/>
      <c r="C608" s="15"/>
      <c r="D608" s="15"/>
      <c r="E608" s="15"/>
      <c r="F608" s="16"/>
      <c r="G608" s="15"/>
      <c r="H608" s="17" t="str">
        <f>IF(OR(C608="",AND(F608="",G608="")),"",IF(G608&lt;&gt;"",ROUND(G608,2),IF($B$8="ريال كامل",ROUNDDOWN(C608*(1-IF(F608&gt;1,F608/100,F608)),0),IF($B$8="ينتهي بـ ٩",ROUND((C608*(1-IF(F608&gt;1,F608/100,F608))+1)/10,0)*10-1,ROUND(C608*(1-IF(F608&gt;1,F608/100,F608)),2)))))</f>
        <v/>
      </c>
      <c r="I608" s="17" t="str">
        <f>IF(OR(C608="",D608=""),"",ROUND(C608/IF($B$5="نعم",1+$B$6,1)-D608-N(E608),2))</f>
        <v/>
      </c>
      <c r="J608" s="17" t="str">
        <f>IF(OR(H608="",D608=""),"",ROUND(H608/IF($B$5="نعم",1+$B$6,1)-D608-N(E608),2))</f>
        <v/>
      </c>
      <c r="K608" s="18" t="str">
        <f>IF(OR(J608="",N(H608)&lt;=0),"",J608/(H608/IF($B$5="نعم",1+$B$6,1)))</f>
        <v/>
      </c>
      <c r="L608" s="18" t="str">
        <f>IF(OR(I608="",J608="",N(I608)&lt;=0),"",1-J608/I608)</f>
        <v/>
      </c>
      <c r="M608" s="14"/>
      <c r="N608" s="19" t="str">
        <f>IF(AND(A608="",C608=""),"",IF(A608="","رقم المنتج ناقص",IF(AND($B$9="سلة",ISERROR(VALUE(A608))),"رقم المنتج: أرقام إنجليزية بس",IF(COUNTIF($A$11:$A$1010,A608)&gt;1,"رقم المنتج مكرر",IF(C608="","السعر الحالي ناقص",IF(H608="","حط نسبة خصم أو سعر عرض",IF(H608&lt;=0,"سعر العرض لازم يكون أكبر من صفر",IF(H608&gt;=C608,"سعر العرض = السعر أو أعلى",IF(AND(J608&lt;&gt;"",N(J608)&lt;0,M608&lt;&gt;"نعم"),"تحت التكلفة",IF($B$4="","حط نهاية العرض فوق",IF(AND($B$2&lt;&gt;"",$B$4&lt;$B$2),"النهاية قبل البداية",IF($B$4&lt;TODAY(),"تاريخ النهاية راح",IF(D608="","تمام، بس بدون تكلفة (ما نقدر نحسب ربحك)",IF(N(J608)&lt;0,"تحت التكلفة، وانت قاصد",IF(K608&lt;$B$7,"تمام، بس هامشك أقل من حدّك","جاهز")))))))))))))))</f>
        <v/>
      </c>
      <c r="O608" s="19" t="b">
        <f>AND(N608&lt;&gt;"",ISNA(MATCH(N608,{"رقم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09">
      <c r="A609" s="13"/>
      <c r="B609" s="14"/>
      <c r="C609" s="15"/>
      <c r="D609" s="15"/>
      <c r="E609" s="15"/>
      <c r="F609" s="16"/>
      <c r="G609" s="15"/>
      <c r="H609" s="17" t="str">
        <f>IF(OR(C609="",AND(F609="",G609="")),"",IF(G609&lt;&gt;"",ROUND(G609,2),IF($B$8="ريال كامل",ROUNDDOWN(C609*(1-IF(F609&gt;1,F609/100,F609)),0),IF($B$8="ينتهي بـ ٩",ROUND((C609*(1-IF(F609&gt;1,F609/100,F609))+1)/10,0)*10-1,ROUND(C609*(1-IF(F609&gt;1,F609/100,F609)),2)))))</f>
        <v/>
      </c>
      <c r="I609" s="17" t="str">
        <f>IF(OR(C609="",D609=""),"",ROUND(C609/IF($B$5="نعم",1+$B$6,1)-D609-N(E609),2))</f>
        <v/>
      </c>
      <c r="J609" s="17" t="str">
        <f>IF(OR(H609="",D609=""),"",ROUND(H609/IF($B$5="نعم",1+$B$6,1)-D609-N(E609),2))</f>
        <v/>
      </c>
      <c r="K609" s="18" t="str">
        <f>IF(OR(J609="",N(H609)&lt;=0),"",J609/(H609/IF($B$5="نعم",1+$B$6,1)))</f>
        <v/>
      </c>
      <c r="L609" s="18" t="str">
        <f>IF(OR(I609="",J609="",N(I609)&lt;=0),"",1-J609/I609)</f>
        <v/>
      </c>
      <c r="M609" s="14"/>
      <c r="N609" s="19" t="str">
        <f>IF(AND(A609="",C609=""),"",IF(A609="","رقم المنتج ناقص",IF(AND($B$9="سلة",ISERROR(VALUE(A609))),"رقم المنتج: أرقام إنجليزية بس",IF(COUNTIF($A$11:$A$1010,A609)&gt;1,"رقم المنتج مكرر",IF(C609="","السعر الحالي ناقص",IF(H609="","حط نسبة خصم أو سعر عرض",IF(H609&lt;=0,"سعر العرض لازم يكون أكبر من صفر",IF(H609&gt;=C609,"سعر العرض = السعر أو أعلى",IF(AND(J609&lt;&gt;"",N(J609)&lt;0,M609&lt;&gt;"نعم"),"تحت التكلفة",IF($B$4="","حط نهاية العرض فوق",IF(AND($B$2&lt;&gt;"",$B$4&lt;$B$2),"النهاية قبل البداية",IF($B$4&lt;TODAY(),"تاريخ النهاية راح",IF(D609="","تمام، بس بدون تكلفة (ما نقدر نحسب ربحك)",IF(N(J609)&lt;0,"تحت التكلفة، وانت قاصد",IF(K609&lt;$B$7,"تمام، بس هامشك أقل من حدّك","جاهز")))))))))))))))</f>
        <v/>
      </c>
      <c r="O609" s="19" t="b">
        <f>AND(N609&lt;&gt;"",ISNA(MATCH(N609,{"رقم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0">
      <c r="A610" s="13"/>
      <c r="B610" s="14"/>
      <c r="C610" s="15"/>
      <c r="D610" s="15"/>
      <c r="E610" s="15"/>
      <c r="F610" s="16"/>
      <c r="G610" s="15"/>
      <c r="H610" s="17" t="str">
        <f>IF(OR(C610="",AND(F610="",G610="")),"",IF(G610&lt;&gt;"",ROUND(G610,2),IF($B$8="ريال كامل",ROUNDDOWN(C610*(1-IF(F610&gt;1,F610/100,F610)),0),IF($B$8="ينتهي بـ ٩",ROUND((C610*(1-IF(F610&gt;1,F610/100,F610))+1)/10,0)*10-1,ROUND(C610*(1-IF(F610&gt;1,F610/100,F610)),2)))))</f>
        <v/>
      </c>
      <c r="I610" s="17" t="str">
        <f>IF(OR(C610="",D610=""),"",ROUND(C610/IF($B$5="نعم",1+$B$6,1)-D610-N(E610),2))</f>
        <v/>
      </c>
      <c r="J610" s="17" t="str">
        <f>IF(OR(H610="",D610=""),"",ROUND(H610/IF($B$5="نعم",1+$B$6,1)-D610-N(E610),2))</f>
        <v/>
      </c>
      <c r="K610" s="18" t="str">
        <f>IF(OR(J610="",N(H610)&lt;=0),"",J610/(H610/IF($B$5="نعم",1+$B$6,1)))</f>
        <v/>
      </c>
      <c r="L610" s="18" t="str">
        <f>IF(OR(I610="",J610="",N(I610)&lt;=0),"",1-J610/I610)</f>
        <v/>
      </c>
      <c r="M610" s="14"/>
      <c r="N610" s="19" t="str">
        <f>IF(AND(A610="",C610=""),"",IF(A610="","رقم المنتج ناقص",IF(AND($B$9="سلة",ISERROR(VALUE(A610))),"رقم المنتج: أرقام إنجليزية بس",IF(COUNTIF($A$11:$A$1010,A610)&gt;1,"رقم المنتج مكرر",IF(C610="","السعر الحالي ناقص",IF(H610="","حط نسبة خصم أو سعر عرض",IF(H610&lt;=0,"سعر العرض لازم يكون أكبر من صفر",IF(H610&gt;=C610,"سعر العرض = السعر أو أعلى",IF(AND(J610&lt;&gt;"",N(J610)&lt;0,M610&lt;&gt;"نعم"),"تحت التكلفة",IF($B$4="","حط نهاية العرض فوق",IF(AND($B$2&lt;&gt;"",$B$4&lt;$B$2),"النهاية قبل البداية",IF($B$4&lt;TODAY(),"تاريخ النهاية راح",IF(D610="","تمام، بس بدون تكلفة (ما نقدر نحسب ربحك)",IF(N(J610)&lt;0,"تحت التكلفة، وانت قاصد",IF(K610&lt;$B$7,"تمام، بس هامشك أقل من حدّك","جاهز")))))))))))))))</f>
        <v/>
      </c>
      <c r="O610" s="19" t="b">
        <f>AND(N610&lt;&gt;"",ISNA(MATCH(N610,{"رقم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1">
      <c r="A611" s="13"/>
      <c r="B611" s="14"/>
      <c r="C611" s="15"/>
      <c r="D611" s="15"/>
      <c r="E611" s="15"/>
      <c r="F611" s="16"/>
      <c r="G611" s="15"/>
      <c r="H611" s="17" t="str">
        <f>IF(OR(C611="",AND(F611="",G611="")),"",IF(G611&lt;&gt;"",ROUND(G611,2),IF($B$8="ريال كامل",ROUNDDOWN(C611*(1-IF(F611&gt;1,F611/100,F611)),0),IF($B$8="ينتهي بـ ٩",ROUND((C611*(1-IF(F611&gt;1,F611/100,F611))+1)/10,0)*10-1,ROUND(C611*(1-IF(F611&gt;1,F611/100,F611)),2)))))</f>
        <v/>
      </c>
      <c r="I611" s="17" t="str">
        <f>IF(OR(C611="",D611=""),"",ROUND(C611/IF($B$5="نعم",1+$B$6,1)-D611-N(E611),2))</f>
        <v/>
      </c>
      <c r="J611" s="17" t="str">
        <f>IF(OR(H611="",D611=""),"",ROUND(H611/IF($B$5="نعم",1+$B$6,1)-D611-N(E611),2))</f>
        <v/>
      </c>
      <c r="K611" s="18" t="str">
        <f>IF(OR(J611="",N(H611)&lt;=0),"",J611/(H611/IF($B$5="نعم",1+$B$6,1)))</f>
        <v/>
      </c>
      <c r="L611" s="18" t="str">
        <f>IF(OR(I611="",J611="",N(I611)&lt;=0),"",1-J611/I611)</f>
        <v/>
      </c>
      <c r="M611" s="14"/>
      <c r="N611" s="19" t="str">
        <f>IF(AND(A611="",C611=""),"",IF(A611="","رقم المنتج ناقص",IF(AND($B$9="سلة",ISERROR(VALUE(A611))),"رقم المنتج: أرقام إنجليزية بس",IF(COUNTIF($A$11:$A$1010,A611)&gt;1,"رقم المنتج مكرر",IF(C611="","السعر الحالي ناقص",IF(H611="","حط نسبة خصم أو سعر عرض",IF(H611&lt;=0,"سعر العرض لازم يكون أكبر من صفر",IF(H611&gt;=C611,"سعر العرض = السعر أو أعلى",IF(AND(J611&lt;&gt;"",N(J611)&lt;0,M611&lt;&gt;"نعم"),"تحت التكلفة",IF($B$4="","حط نهاية العرض فوق",IF(AND($B$2&lt;&gt;"",$B$4&lt;$B$2),"النهاية قبل البداية",IF($B$4&lt;TODAY(),"تاريخ النهاية راح",IF(D611="","تمام، بس بدون تكلفة (ما نقدر نحسب ربحك)",IF(N(J611)&lt;0,"تحت التكلفة، وانت قاصد",IF(K611&lt;$B$7,"تمام، بس هامشك أقل من حدّك","جاهز")))))))))))))))</f>
        <v/>
      </c>
      <c r="O611" s="19" t="b">
        <f>AND(N611&lt;&gt;"",ISNA(MATCH(N611,{"رقم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2">
      <c r="A612" s="13"/>
      <c r="B612" s="14"/>
      <c r="C612" s="15"/>
      <c r="D612" s="15"/>
      <c r="E612" s="15"/>
      <c r="F612" s="16"/>
      <c r="G612" s="15"/>
      <c r="H612" s="17" t="str">
        <f>IF(OR(C612="",AND(F612="",G612="")),"",IF(G612&lt;&gt;"",ROUND(G612,2),IF($B$8="ريال كامل",ROUNDDOWN(C612*(1-IF(F612&gt;1,F612/100,F612)),0),IF($B$8="ينتهي بـ ٩",ROUND((C612*(1-IF(F612&gt;1,F612/100,F612))+1)/10,0)*10-1,ROUND(C612*(1-IF(F612&gt;1,F612/100,F612)),2)))))</f>
        <v/>
      </c>
      <c r="I612" s="17" t="str">
        <f>IF(OR(C612="",D612=""),"",ROUND(C612/IF($B$5="نعم",1+$B$6,1)-D612-N(E612),2))</f>
        <v/>
      </c>
      <c r="J612" s="17" t="str">
        <f>IF(OR(H612="",D612=""),"",ROUND(H612/IF($B$5="نعم",1+$B$6,1)-D612-N(E612),2))</f>
        <v/>
      </c>
      <c r="K612" s="18" t="str">
        <f>IF(OR(J612="",N(H612)&lt;=0),"",J612/(H612/IF($B$5="نعم",1+$B$6,1)))</f>
        <v/>
      </c>
      <c r="L612" s="18" t="str">
        <f>IF(OR(I612="",J612="",N(I612)&lt;=0),"",1-J612/I612)</f>
        <v/>
      </c>
      <c r="M612" s="14"/>
      <c r="N612" s="19" t="str">
        <f>IF(AND(A612="",C612=""),"",IF(A612="","رقم المنتج ناقص",IF(AND($B$9="سلة",ISERROR(VALUE(A612))),"رقم المنتج: أرقام إنجليزية بس",IF(COUNTIF($A$11:$A$1010,A612)&gt;1,"رقم المنتج مكرر",IF(C612="","السعر الحالي ناقص",IF(H612="","حط نسبة خصم أو سعر عرض",IF(H612&lt;=0,"سعر العرض لازم يكون أكبر من صفر",IF(H612&gt;=C612,"سعر العرض = السعر أو أعلى",IF(AND(J612&lt;&gt;"",N(J612)&lt;0,M612&lt;&gt;"نعم"),"تحت التكلفة",IF($B$4="","حط نهاية العرض فوق",IF(AND($B$2&lt;&gt;"",$B$4&lt;$B$2),"النهاية قبل البداية",IF($B$4&lt;TODAY(),"تاريخ النهاية راح",IF(D612="","تمام، بس بدون تكلفة (ما نقدر نحسب ربحك)",IF(N(J612)&lt;0,"تحت التكلفة، وانت قاصد",IF(K612&lt;$B$7,"تمام، بس هامشك أقل من حدّك","جاهز")))))))))))))))</f>
        <v/>
      </c>
      <c r="O612" s="19" t="b">
        <f>AND(N612&lt;&gt;"",ISNA(MATCH(N612,{"رقم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3">
      <c r="A613" s="13"/>
      <c r="B613" s="14"/>
      <c r="C613" s="15"/>
      <c r="D613" s="15"/>
      <c r="E613" s="15"/>
      <c r="F613" s="16"/>
      <c r="G613" s="15"/>
      <c r="H613" s="17" t="str">
        <f>IF(OR(C613="",AND(F613="",G613="")),"",IF(G613&lt;&gt;"",ROUND(G613,2),IF($B$8="ريال كامل",ROUNDDOWN(C613*(1-IF(F613&gt;1,F613/100,F613)),0),IF($B$8="ينتهي بـ ٩",ROUND((C613*(1-IF(F613&gt;1,F613/100,F613))+1)/10,0)*10-1,ROUND(C613*(1-IF(F613&gt;1,F613/100,F613)),2)))))</f>
        <v/>
      </c>
      <c r="I613" s="17" t="str">
        <f>IF(OR(C613="",D613=""),"",ROUND(C613/IF($B$5="نعم",1+$B$6,1)-D613-N(E613),2))</f>
        <v/>
      </c>
      <c r="J613" s="17" t="str">
        <f>IF(OR(H613="",D613=""),"",ROUND(H613/IF($B$5="نعم",1+$B$6,1)-D613-N(E613),2))</f>
        <v/>
      </c>
      <c r="K613" s="18" t="str">
        <f>IF(OR(J613="",N(H613)&lt;=0),"",J613/(H613/IF($B$5="نعم",1+$B$6,1)))</f>
        <v/>
      </c>
      <c r="L613" s="18" t="str">
        <f>IF(OR(I613="",J613="",N(I613)&lt;=0),"",1-J613/I613)</f>
        <v/>
      </c>
      <c r="M613" s="14"/>
      <c r="N613" s="19" t="str">
        <f>IF(AND(A613="",C613=""),"",IF(A613="","رقم المنتج ناقص",IF(AND($B$9="سلة",ISERROR(VALUE(A613))),"رقم المنتج: أرقام إنجليزية بس",IF(COUNTIF($A$11:$A$1010,A613)&gt;1,"رقم المنتج مكرر",IF(C613="","السعر الحالي ناقص",IF(H613="","حط نسبة خصم أو سعر عرض",IF(H613&lt;=0,"سعر العرض لازم يكون أكبر من صفر",IF(H613&gt;=C613,"سعر العرض = السعر أو أعلى",IF(AND(J613&lt;&gt;"",N(J613)&lt;0,M613&lt;&gt;"نعم"),"تحت التكلفة",IF($B$4="","حط نهاية العرض فوق",IF(AND($B$2&lt;&gt;"",$B$4&lt;$B$2),"النهاية قبل البداية",IF($B$4&lt;TODAY(),"تاريخ النهاية راح",IF(D613="","تمام، بس بدون تكلفة (ما نقدر نحسب ربحك)",IF(N(J613)&lt;0,"تحت التكلفة، وانت قاصد",IF(K613&lt;$B$7,"تمام، بس هامشك أقل من حدّك","جاهز")))))))))))))))</f>
        <v/>
      </c>
      <c r="O613" s="19" t="b">
        <f>AND(N613&lt;&gt;"",ISNA(MATCH(N613,{"رقم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4">
      <c r="A614" s="13"/>
      <c r="B614" s="14"/>
      <c r="C614" s="15"/>
      <c r="D614" s="15"/>
      <c r="E614" s="15"/>
      <c r="F614" s="16"/>
      <c r="G614" s="15"/>
      <c r="H614" s="17" t="str">
        <f>IF(OR(C614="",AND(F614="",G614="")),"",IF(G614&lt;&gt;"",ROUND(G614,2),IF($B$8="ريال كامل",ROUNDDOWN(C614*(1-IF(F614&gt;1,F614/100,F614)),0),IF($B$8="ينتهي بـ ٩",ROUND((C614*(1-IF(F614&gt;1,F614/100,F614))+1)/10,0)*10-1,ROUND(C614*(1-IF(F614&gt;1,F614/100,F614)),2)))))</f>
        <v/>
      </c>
      <c r="I614" s="17" t="str">
        <f>IF(OR(C614="",D614=""),"",ROUND(C614/IF($B$5="نعم",1+$B$6,1)-D614-N(E614),2))</f>
        <v/>
      </c>
      <c r="J614" s="17" t="str">
        <f>IF(OR(H614="",D614=""),"",ROUND(H614/IF($B$5="نعم",1+$B$6,1)-D614-N(E614),2))</f>
        <v/>
      </c>
      <c r="K614" s="18" t="str">
        <f>IF(OR(J614="",N(H614)&lt;=0),"",J614/(H614/IF($B$5="نعم",1+$B$6,1)))</f>
        <v/>
      </c>
      <c r="L614" s="18" t="str">
        <f>IF(OR(I614="",J614="",N(I614)&lt;=0),"",1-J614/I614)</f>
        <v/>
      </c>
      <c r="M614" s="14"/>
      <c r="N614" s="19" t="str">
        <f>IF(AND(A614="",C614=""),"",IF(A614="","رقم المنتج ناقص",IF(AND($B$9="سلة",ISERROR(VALUE(A614))),"رقم المنتج: أرقام إنجليزية بس",IF(COUNTIF($A$11:$A$1010,A614)&gt;1,"رقم المنتج مكرر",IF(C614="","السعر الحالي ناقص",IF(H614="","حط نسبة خصم أو سعر عرض",IF(H614&lt;=0,"سعر العرض لازم يكون أكبر من صفر",IF(H614&gt;=C614,"سعر العرض = السعر أو أعلى",IF(AND(J614&lt;&gt;"",N(J614)&lt;0,M614&lt;&gt;"نعم"),"تحت التكلفة",IF($B$4="","حط نهاية العرض فوق",IF(AND($B$2&lt;&gt;"",$B$4&lt;$B$2),"النهاية قبل البداية",IF($B$4&lt;TODAY(),"تاريخ النهاية راح",IF(D614="","تمام، بس بدون تكلفة (ما نقدر نحسب ربحك)",IF(N(J614)&lt;0,"تحت التكلفة، وانت قاصد",IF(K614&lt;$B$7,"تمام، بس هامشك أقل من حدّك","جاهز")))))))))))))))</f>
        <v/>
      </c>
      <c r="O614" s="19" t="b">
        <f>AND(N614&lt;&gt;"",ISNA(MATCH(N614,{"رقم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5">
      <c r="A615" s="13"/>
      <c r="B615" s="14"/>
      <c r="C615" s="15"/>
      <c r="D615" s="15"/>
      <c r="E615" s="15"/>
      <c r="F615" s="16"/>
      <c r="G615" s="15"/>
      <c r="H615" s="17" t="str">
        <f>IF(OR(C615="",AND(F615="",G615="")),"",IF(G615&lt;&gt;"",ROUND(G615,2),IF($B$8="ريال كامل",ROUNDDOWN(C615*(1-IF(F615&gt;1,F615/100,F615)),0),IF($B$8="ينتهي بـ ٩",ROUND((C615*(1-IF(F615&gt;1,F615/100,F615))+1)/10,0)*10-1,ROUND(C615*(1-IF(F615&gt;1,F615/100,F615)),2)))))</f>
        <v/>
      </c>
      <c r="I615" s="17" t="str">
        <f>IF(OR(C615="",D615=""),"",ROUND(C615/IF($B$5="نعم",1+$B$6,1)-D615-N(E615),2))</f>
        <v/>
      </c>
      <c r="J615" s="17" t="str">
        <f>IF(OR(H615="",D615=""),"",ROUND(H615/IF($B$5="نعم",1+$B$6,1)-D615-N(E615),2))</f>
        <v/>
      </c>
      <c r="K615" s="18" t="str">
        <f>IF(OR(J615="",N(H615)&lt;=0),"",J615/(H615/IF($B$5="نعم",1+$B$6,1)))</f>
        <v/>
      </c>
      <c r="L615" s="18" t="str">
        <f>IF(OR(I615="",J615="",N(I615)&lt;=0),"",1-J615/I615)</f>
        <v/>
      </c>
      <c r="M615" s="14"/>
      <c r="N615" s="19" t="str">
        <f>IF(AND(A615="",C615=""),"",IF(A615="","رقم المنتج ناقص",IF(AND($B$9="سلة",ISERROR(VALUE(A615))),"رقم المنتج: أرقام إنجليزية بس",IF(COUNTIF($A$11:$A$1010,A615)&gt;1,"رقم المنتج مكرر",IF(C615="","السعر الحالي ناقص",IF(H615="","حط نسبة خصم أو سعر عرض",IF(H615&lt;=0,"سعر العرض لازم يكون أكبر من صفر",IF(H615&gt;=C615,"سعر العرض = السعر أو أعلى",IF(AND(J615&lt;&gt;"",N(J615)&lt;0,M615&lt;&gt;"نعم"),"تحت التكلفة",IF($B$4="","حط نهاية العرض فوق",IF(AND($B$2&lt;&gt;"",$B$4&lt;$B$2),"النهاية قبل البداية",IF($B$4&lt;TODAY(),"تاريخ النهاية راح",IF(D615="","تمام، بس بدون تكلفة (ما نقدر نحسب ربحك)",IF(N(J615)&lt;0,"تحت التكلفة، وانت قاصد",IF(K615&lt;$B$7,"تمام، بس هامشك أقل من حدّك","جاهز")))))))))))))))</f>
        <v/>
      </c>
      <c r="O615" s="19" t="b">
        <f>AND(N615&lt;&gt;"",ISNA(MATCH(N615,{"رقم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6">
      <c r="A616" s="13"/>
      <c r="B616" s="14"/>
      <c r="C616" s="15"/>
      <c r="D616" s="15"/>
      <c r="E616" s="15"/>
      <c r="F616" s="16"/>
      <c r="G616" s="15"/>
      <c r="H616" s="17" t="str">
        <f>IF(OR(C616="",AND(F616="",G616="")),"",IF(G616&lt;&gt;"",ROUND(G616,2),IF($B$8="ريال كامل",ROUNDDOWN(C616*(1-IF(F616&gt;1,F616/100,F616)),0),IF($B$8="ينتهي بـ ٩",ROUND((C616*(1-IF(F616&gt;1,F616/100,F616))+1)/10,0)*10-1,ROUND(C616*(1-IF(F616&gt;1,F616/100,F616)),2)))))</f>
        <v/>
      </c>
      <c r="I616" s="17" t="str">
        <f>IF(OR(C616="",D616=""),"",ROUND(C616/IF($B$5="نعم",1+$B$6,1)-D616-N(E616),2))</f>
        <v/>
      </c>
      <c r="J616" s="17" t="str">
        <f>IF(OR(H616="",D616=""),"",ROUND(H616/IF($B$5="نعم",1+$B$6,1)-D616-N(E616),2))</f>
        <v/>
      </c>
      <c r="K616" s="18" t="str">
        <f>IF(OR(J616="",N(H616)&lt;=0),"",J616/(H616/IF($B$5="نعم",1+$B$6,1)))</f>
        <v/>
      </c>
      <c r="L616" s="18" t="str">
        <f>IF(OR(I616="",J616="",N(I616)&lt;=0),"",1-J616/I616)</f>
        <v/>
      </c>
      <c r="M616" s="14"/>
      <c r="N616" s="19" t="str">
        <f>IF(AND(A616="",C616=""),"",IF(A616="","رقم المنتج ناقص",IF(AND($B$9="سلة",ISERROR(VALUE(A616))),"رقم المنتج: أرقام إنجليزية بس",IF(COUNTIF($A$11:$A$1010,A616)&gt;1,"رقم المنتج مكرر",IF(C616="","السعر الحالي ناقص",IF(H616="","حط نسبة خصم أو سعر عرض",IF(H616&lt;=0,"سعر العرض لازم يكون أكبر من صفر",IF(H616&gt;=C616,"سعر العرض = السعر أو أعلى",IF(AND(J616&lt;&gt;"",N(J616)&lt;0,M616&lt;&gt;"نعم"),"تحت التكلفة",IF($B$4="","حط نهاية العرض فوق",IF(AND($B$2&lt;&gt;"",$B$4&lt;$B$2),"النهاية قبل البداية",IF($B$4&lt;TODAY(),"تاريخ النهاية راح",IF(D616="","تمام، بس بدون تكلفة (ما نقدر نحسب ربحك)",IF(N(J616)&lt;0,"تحت التكلفة، وانت قاصد",IF(K616&lt;$B$7,"تمام، بس هامشك أقل من حدّك","جاهز")))))))))))))))</f>
        <v/>
      </c>
      <c r="O616" s="19" t="b">
        <f>AND(N616&lt;&gt;"",ISNA(MATCH(N616,{"رقم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7">
      <c r="A617" s="13"/>
      <c r="B617" s="14"/>
      <c r="C617" s="15"/>
      <c r="D617" s="15"/>
      <c r="E617" s="15"/>
      <c r="F617" s="16"/>
      <c r="G617" s="15"/>
      <c r="H617" s="17" t="str">
        <f>IF(OR(C617="",AND(F617="",G617="")),"",IF(G617&lt;&gt;"",ROUND(G617,2),IF($B$8="ريال كامل",ROUNDDOWN(C617*(1-IF(F617&gt;1,F617/100,F617)),0),IF($B$8="ينتهي بـ ٩",ROUND((C617*(1-IF(F617&gt;1,F617/100,F617))+1)/10,0)*10-1,ROUND(C617*(1-IF(F617&gt;1,F617/100,F617)),2)))))</f>
        <v/>
      </c>
      <c r="I617" s="17" t="str">
        <f>IF(OR(C617="",D617=""),"",ROUND(C617/IF($B$5="نعم",1+$B$6,1)-D617-N(E617),2))</f>
        <v/>
      </c>
      <c r="J617" s="17" t="str">
        <f>IF(OR(H617="",D617=""),"",ROUND(H617/IF($B$5="نعم",1+$B$6,1)-D617-N(E617),2))</f>
        <v/>
      </c>
      <c r="K617" s="18" t="str">
        <f>IF(OR(J617="",N(H617)&lt;=0),"",J617/(H617/IF($B$5="نعم",1+$B$6,1)))</f>
        <v/>
      </c>
      <c r="L617" s="18" t="str">
        <f>IF(OR(I617="",J617="",N(I617)&lt;=0),"",1-J617/I617)</f>
        <v/>
      </c>
      <c r="M617" s="14"/>
      <c r="N617" s="19" t="str">
        <f>IF(AND(A617="",C617=""),"",IF(A617="","رقم المنتج ناقص",IF(AND($B$9="سلة",ISERROR(VALUE(A617))),"رقم المنتج: أرقام إنجليزية بس",IF(COUNTIF($A$11:$A$1010,A617)&gt;1,"رقم المنتج مكرر",IF(C617="","السعر الحالي ناقص",IF(H617="","حط نسبة خصم أو سعر عرض",IF(H617&lt;=0,"سعر العرض لازم يكون أكبر من صفر",IF(H617&gt;=C617,"سعر العرض = السعر أو أعلى",IF(AND(J617&lt;&gt;"",N(J617)&lt;0,M617&lt;&gt;"نعم"),"تحت التكلفة",IF($B$4="","حط نهاية العرض فوق",IF(AND($B$2&lt;&gt;"",$B$4&lt;$B$2),"النهاية قبل البداية",IF($B$4&lt;TODAY(),"تاريخ النهاية راح",IF(D617="","تمام، بس بدون تكلفة (ما نقدر نحسب ربحك)",IF(N(J617)&lt;0,"تحت التكلفة، وانت قاصد",IF(K617&lt;$B$7,"تمام، بس هامشك أقل من حدّك","جاهز")))))))))))))))</f>
        <v/>
      </c>
      <c r="O617" s="19" t="b">
        <f>AND(N617&lt;&gt;"",ISNA(MATCH(N617,{"رقم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8">
      <c r="A618" s="13"/>
      <c r="B618" s="14"/>
      <c r="C618" s="15"/>
      <c r="D618" s="15"/>
      <c r="E618" s="15"/>
      <c r="F618" s="16"/>
      <c r="G618" s="15"/>
      <c r="H618" s="17" t="str">
        <f>IF(OR(C618="",AND(F618="",G618="")),"",IF(G618&lt;&gt;"",ROUND(G618,2),IF($B$8="ريال كامل",ROUNDDOWN(C618*(1-IF(F618&gt;1,F618/100,F618)),0),IF($B$8="ينتهي بـ ٩",ROUND((C618*(1-IF(F618&gt;1,F618/100,F618))+1)/10,0)*10-1,ROUND(C618*(1-IF(F618&gt;1,F618/100,F618)),2)))))</f>
        <v/>
      </c>
      <c r="I618" s="17" t="str">
        <f>IF(OR(C618="",D618=""),"",ROUND(C618/IF($B$5="نعم",1+$B$6,1)-D618-N(E618),2))</f>
        <v/>
      </c>
      <c r="J618" s="17" t="str">
        <f>IF(OR(H618="",D618=""),"",ROUND(H618/IF($B$5="نعم",1+$B$6,1)-D618-N(E618),2))</f>
        <v/>
      </c>
      <c r="K618" s="18" t="str">
        <f>IF(OR(J618="",N(H618)&lt;=0),"",J618/(H618/IF($B$5="نعم",1+$B$6,1)))</f>
        <v/>
      </c>
      <c r="L618" s="18" t="str">
        <f>IF(OR(I618="",J618="",N(I618)&lt;=0),"",1-J618/I618)</f>
        <v/>
      </c>
      <c r="M618" s="14"/>
      <c r="N618" s="19" t="str">
        <f>IF(AND(A618="",C618=""),"",IF(A618="","رقم المنتج ناقص",IF(AND($B$9="سلة",ISERROR(VALUE(A618))),"رقم المنتج: أرقام إنجليزية بس",IF(COUNTIF($A$11:$A$1010,A618)&gt;1,"رقم المنتج مكرر",IF(C618="","السعر الحالي ناقص",IF(H618="","حط نسبة خصم أو سعر عرض",IF(H618&lt;=0,"سعر العرض لازم يكون أكبر من صفر",IF(H618&gt;=C618,"سعر العرض = السعر أو أعلى",IF(AND(J618&lt;&gt;"",N(J618)&lt;0,M618&lt;&gt;"نعم"),"تحت التكلفة",IF($B$4="","حط نهاية العرض فوق",IF(AND($B$2&lt;&gt;"",$B$4&lt;$B$2),"النهاية قبل البداية",IF($B$4&lt;TODAY(),"تاريخ النهاية راح",IF(D618="","تمام، بس بدون تكلفة (ما نقدر نحسب ربحك)",IF(N(J618)&lt;0,"تحت التكلفة، وانت قاصد",IF(K618&lt;$B$7,"تمام، بس هامشك أقل من حدّك","جاهز")))))))))))))))</f>
        <v/>
      </c>
      <c r="O618" s="19" t="b">
        <f>AND(N618&lt;&gt;"",ISNA(MATCH(N618,{"رقم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19">
      <c r="A619" s="13"/>
      <c r="B619" s="14"/>
      <c r="C619" s="15"/>
      <c r="D619" s="15"/>
      <c r="E619" s="15"/>
      <c r="F619" s="16"/>
      <c r="G619" s="15"/>
      <c r="H619" s="17" t="str">
        <f>IF(OR(C619="",AND(F619="",G619="")),"",IF(G619&lt;&gt;"",ROUND(G619,2),IF($B$8="ريال كامل",ROUNDDOWN(C619*(1-IF(F619&gt;1,F619/100,F619)),0),IF($B$8="ينتهي بـ ٩",ROUND((C619*(1-IF(F619&gt;1,F619/100,F619))+1)/10,0)*10-1,ROUND(C619*(1-IF(F619&gt;1,F619/100,F619)),2)))))</f>
        <v/>
      </c>
      <c r="I619" s="17" t="str">
        <f>IF(OR(C619="",D619=""),"",ROUND(C619/IF($B$5="نعم",1+$B$6,1)-D619-N(E619),2))</f>
        <v/>
      </c>
      <c r="J619" s="17" t="str">
        <f>IF(OR(H619="",D619=""),"",ROUND(H619/IF($B$5="نعم",1+$B$6,1)-D619-N(E619),2))</f>
        <v/>
      </c>
      <c r="K619" s="18" t="str">
        <f>IF(OR(J619="",N(H619)&lt;=0),"",J619/(H619/IF($B$5="نعم",1+$B$6,1)))</f>
        <v/>
      </c>
      <c r="L619" s="18" t="str">
        <f>IF(OR(I619="",J619="",N(I619)&lt;=0),"",1-J619/I619)</f>
        <v/>
      </c>
      <c r="M619" s="14"/>
      <c r="N619" s="19" t="str">
        <f>IF(AND(A619="",C619=""),"",IF(A619="","رقم المنتج ناقص",IF(AND($B$9="سلة",ISERROR(VALUE(A619))),"رقم المنتج: أرقام إنجليزية بس",IF(COUNTIF($A$11:$A$1010,A619)&gt;1,"رقم المنتج مكرر",IF(C619="","السعر الحالي ناقص",IF(H619="","حط نسبة خصم أو سعر عرض",IF(H619&lt;=0,"سعر العرض لازم يكون أكبر من صفر",IF(H619&gt;=C619,"سعر العرض = السعر أو أعلى",IF(AND(J619&lt;&gt;"",N(J619)&lt;0,M619&lt;&gt;"نعم"),"تحت التكلفة",IF($B$4="","حط نهاية العرض فوق",IF(AND($B$2&lt;&gt;"",$B$4&lt;$B$2),"النهاية قبل البداية",IF($B$4&lt;TODAY(),"تاريخ النهاية راح",IF(D619="","تمام، بس بدون تكلفة (ما نقدر نحسب ربحك)",IF(N(J619)&lt;0,"تحت التكلفة، وانت قاصد",IF(K619&lt;$B$7,"تمام، بس هامشك أقل من حدّك","جاهز")))))))))))))))</f>
        <v/>
      </c>
      <c r="O619" s="19" t="b">
        <f>AND(N619&lt;&gt;"",ISNA(MATCH(N619,{"رقم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0">
      <c r="A620" s="13"/>
      <c r="B620" s="14"/>
      <c r="C620" s="15"/>
      <c r="D620" s="15"/>
      <c r="E620" s="15"/>
      <c r="F620" s="16"/>
      <c r="G620" s="15"/>
      <c r="H620" s="17" t="str">
        <f>IF(OR(C620="",AND(F620="",G620="")),"",IF(G620&lt;&gt;"",ROUND(G620,2),IF($B$8="ريال كامل",ROUNDDOWN(C620*(1-IF(F620&gt;1,F620/100,F620)),0),IF($B$8="ينتهي بـ ٩",ROUND((C620*(1-IF(F620&gt;1,F620/100,F620))+1)/10,0)*10-1,ROUND(C620*(1-IF(F620&gt;1,F620/100,F620)),2)))))</f>
        <v/>
      </c>
      <c r="I620" s="17" t="str">
        <f>IF(OR(C620="",D620=""),"",ROUND(C620/IF($B$5="نعم",1+$B$6,1)-D620-N(E620),2))</f>
        <v/>
      </c>
      <c r="J620" s="17" t="str">
        <f>IF(OR(H620="",D620=""),"",ROUND(H620/IF($B$5="نعم",1+$B$6,1)-D620-N(E620),2))</f>
        <v/>
      </c>
      <c r="K620" s="18" t="str">
        <f>IF(OR(J620="",N(H620)&lt;=0),"",J620/(H620/IF($B$5="نعم",1+$B$6,1)))</f>
        <v/>
      </c>
      <c r="L620" s="18" t="str">
        <f>IF(OR(I620="",J620="",N(I620)&lt;=0),"",1-J620/I620)</f>
        <v/>
      </c>
      <c r="M620" s="14"/>
      <c r="N620" s="19" t="str">
        <f>IF(AND(A620="",C620=""),"",IF(A620="","رقم المنتج ناقص",IF(AND($B$9="سلة",ISERROR(VALUE(A620))),"رقم المنتج: أرقام إنجليزية بس",IF(COUNTIF($A$11:$A$1010,A620)&gt;1,"رقم المنتج مكرر",IF(C620="","السعر الحالي ناقص",IF(H620="","حط نسبة خصم أو سعر عرض",IF(H620&lt;=0,"سعر العرض لازم يكون أكبر من صفر",IF(H620&gt;=C620,"سعر العرض = السعر أو أعلى",IF(AND(J620&lt;&gt;"",N(J620)&lt;0,M620&lt;&gt;"نعم"),"تحت التكلفة",IF($B$4="","حط نهاية العرض فوق",IF(AND($B$2&lt;&gt;"",$B$4&lt;$B$2),"النهاية قبل البداية",IF($B$4&lt;TODAY(),"تاريخ النهاية راح",IF(D620="","تمام، بس بدون تكلفة (ما نقدر نحسب ربحك)",IF(N(J620)&lt;0,"تحت التكلفة، وانت قاصد",IF(K620&lt;$B$7,"تمام، بس هامشك أقل من حدّك","جاهز")))))))))))))))</f>
        <v/>
      </c>
      <c r="O620" s="19" t="b">
        <f>AND(N620&lt;&gt;"",ISNA(MATCH(N620,{"رقم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1">
      <c r="A621" s="13"/>
      <c r="B621" s="14"/>
      <c r="C621" s="15"/>
      <c r="D621" s="15"/>
      <c r="E621" s="15"/>
      <c r="F621" s="16"/>
      <c r="G621" s="15"/>
      <c r="H621" s="17" t="str">
        <f>IF(OR(C621="",AND(F621="",G621="")),"",IF(G621&lt;&gt;"",ROUND(G621,2),IF($B$8="ريال كامل",ROUNDDOWN(C621*(1-IF(F621&gt;1,F621/100,F621)),0),IF($B$8="ينتهي بـ ٩",ROUND((C621*(1-IF(F621&gt;1,F621/100,F621))+1)/10,0)*10-1,ROUND(C621*(1-IF(F621&gt;1,F621/100,F621)),2)))))</f>
        <v/>
      </c>
      <c r="I621" s="17" t="str">
        <f>IF(OR(C621="",D621=""),"",ROUND(C621/IF($B$5="نعم",1+$B$6,1)-D621-N(E621),2))</f>
        <v/>
      </c>
      <c r="J621" s="17" t="str">
        <f>IF(OR(H621="",D621=""),"",ROUND(H621/IF($B$5="نعم",1+$B$6,1)-D621-N(E621),2))</f>
        <v/>
      </c>
      <c r="K621" s="18" t="str">
        <f>IF(OR(J621="",N(H621)&lt;=0),"",J621/(H621/IF($B$5="نعم",1+$B$6,1)))</f>
        <v/>
      </c>
      <c r="L621" s="18" t="str">
        <f>IF(OR(I621="",J621="",N(I621)&lt;=0),"",1-J621/I621)</f>
        <v/>
      </c>
      <c r="M621" s="14"/>
      <c r="N621" s="19" t="str">
        <f>IF(AND(A621="",C621=""),"",IF(A621="","رقم المنتج ناقص",IF(AND($B$9="سلة",ISERROR(VALUE(A621))),"رقم المنتج: أرقام إنجليزية بس",IF(COUNTIF($A$11:$A$1010,A621)&gt;1,"رقم المنتج مكرر",IF(C621="","السعر الحالي ناقص",IF(H621="","حط نسبة خصم أو سعر عرض",IF(H621&lt;=0,"سعر العرض لازم يكون أكبر من صفر",IF(H621&gt;=C621,"سعر العرض = السعر أو أعلى",IF(AND(J621&lt;&gt;"",N(J621)&lt;0,M621&lt;&gt;"نعم"),"تحت التكلفة",IF($B$4="","حط نهاية العرض فوق",IF(AND($B$2&lt;&gt;"",$B$4&lt;$B$2),"النهاية قبل البداية",IF($B$4&lt;TODAY(),"تاريخ النهاية راح",IF(D621="","تمام، بس بدون تكلفة (ما نقدر نحسب ربحك)",IF(N(J621)&lt;0,"تحت التكلفة، وانت قاصد",IF(K621&lt;$B$7,"تمام، بس هامشك أقل من حدّك","جاهز")))))))))))))))</f>
        <v/>
      </c>
      <c r="O621" s="19" t="b">
        <f>AND(N621&lt;&gt;"",ISNA(MATCH(N621,{"رقم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2">
      <c r="A622" s="13"/>
      <c r="B622" s="14"/>
      <c r="C622" s="15"/>
      <c r="D622" s="15"/>
      <c r="E622" s="15"/>
      <c r="F622" s="16"/>
      <c r="G622" s="15"/>
      <c r="H622" s="17" t="str">
        <f>IF(OR(C622="",AND(F622="",G622="")),"",IF(G622&lt;&gt;"",ROUND(G622,2),IF($B$8="ريال كامل",ROUNDDOWN(C622*(1-IF(F622&gt;1,F622/100,F622)),0),IF($B$8="ينتهي بـ ٩",ROUND((C622*(1-IF(F622&gt;1,F622/100,F622))+1)/10,0)*10-1,ROUND(C622*(1-IF(F622&gt;1,F622/100,F622)),2)))))</f>
        <v/>
      </c>
      <c r="I622" s="17" t="str">
        <f>IF(OR(C622="",D622=""),"",ROUND(C622/IF($B$5="نعم",1+$B$6,1)-D622-N(E622),2))</f>
        <v/>
      </c>
      <c r="J622" s="17" t="str">
        <f>IF(OR(H622="",D622=""),"",ROUND(H622/IF($B$5="نعم",1+$B$6,1)-D622-N(E622),2))</f>
        <v/>
      </c>
      <c r="K622" s="18" t="str">
        <f>IF(OR(J622="",N(H622)&lt;=0),"",J622/(H622/IF($B$5="نعم",1+$B$6,1)))</f>
        <v/>
      </c>
      <c r="L622" s="18" t="str">
        <f>IF(OR(I622="",J622="",N(I622)&lt;=0),"",1-J622/I622)</f>
        <v/>
      </c>
      <c r="M622" s="14"/>
      <c r="N622" s="19" t="str">
        <f>IF(AND(A622="",C622=""),"",IF(A622="","رقم المنتج ناقص",IF(AND($B$9="سلة",ISERROR(VALUE(A622))),"رقم المنتج: أرقام إنجليزية بس",IF(COUNTIF($A$11:$A$1010,A622)&gt;1,"رقم المنتج مكرر",IF(C622="","السعر الحالي ناقص",IF(H622="","حط نسبة خصم أو سعر عرض",IF(H622&lt;=0,"سعر العرض لازم يكون أكبر من صفر",IF(H622&gt;=C622,"سعر العرض = السعر أو أعلى",IF(AND(J622&lt;&gt;"",N(J622)&lt;0,M622&lt;&gt;"نعم"),"تحت التكلفة",IF($B$4="","حط نهاية العرض فوق",IF(AND($B$2&lt;&gt;"",$B$4&lt;$B$2),"النهاية قبل البداية",IF($B$4&lt;TODAY(),"تاريخ النهاية راح",IF(D622="","تمام، بس بدون تكلفة (ما نقدر نحسب ربحك)",IF(N(J622)&lt;0,"تحت التكلفة، وانت قاصد",IF(K622&lt;$B$7,"تمام، بس هامشك أقل من حدّك","جاهز")))))))))))))))</f>
        <v/>
      </c>
      <c r="O622" s="19" t="b">
        <f>AND(N622&lt;&gt;"",ISNA(MATCH(N622,{"رقم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3">
      <c r="A623" s="13"/>
      <c r="B623" s="14"/>
      <c r="C623" s="15"/>
      <c r="D623" s="15"/>
      <c r="E623" s="15"/>
      <c r="F623" s="16"/>
      <c r="G623" s="15"/>
      <c r="H623" s="17" t="str">
        <f>IF(OR(C623="",AND(F623="",G623="")),"",IF(G623&lt;&gt;"",ROUND(G623,2),IF($B$8="ريال كامل",ROUNDDOWN(C623*(1-IF(F623&gt;1,F623/100,F623)),0),IF($B$8="ينتهي بـ ٩",ROUND((C623*(1-IF(F623&gt;1,F623/100,F623))+1)/10,0)*10-1,ROUND(C623*(1-IF(F623&gt;1,F623/100,F623)),2)))))</f>
        <v/>
      </c>
      <c r="I623" s="17" t="str">
        <f>IF(OR(C623="",D623=""),"",ROUND(C623/IF($B$5="نعم",1+$B$6,1)-D623-N(E623),2))</f>
        <v/>
      </c>
      <c r="J623" s="17" t="str">
        <f>IF(OR(H623="",D623=""),"",ROUND(H623/IF($B$5="نعم",1+$B$6,1)-D623-N(E623),2))</f>
        <v/>
      </c>
      <c r="K623" s="18" t="str">
        <f>IF(OR(J623="",N(H623)&lt;=0),"",J623/(H623/IF($B$5="نعم",1+$B$6,1)))</f>
        <v/>
      </c>
      <c r="L623" s="18" t="str">
        <f>IF(OR(I623="",J623="",N(I623)&lt;=0),"",1-J623/I623)</f>
        <v/>
      </c>
      <c r="M623" s="14"/>
      <c r="N623" s="19" t="str">
        <f>IF(AND(A623="",C623=""),"",IF(A623="","رقم المنتج ناقص",IF(AND($B$9="سلة",ISERROR(VALUE(A623))),"رقم المنتج: أرقام إنجليزية بس",IF(COUNTIF($A$11:$A$1010,A623)&gt;1,"رقم المنتج مكرر",IF(C623="","السعر الحالي ناقص",IF(H623="","حط نسبة خصم أو سعر عرض",IF(H623&lt;=0,"سعر العرض لازم يكون أكبر من صفر",IF(H623&gt;=C623,"سعر العرض = السعر أو أعلى",IF(AND(J623&lt;&gt;"",N(J623)&lt;0,M623&lt;&gt;"نعم"),"تحت التكلفة",IF($B$4="","حط نهاية العرض فوق",IF(AND($B$2&lt;&gt;"",$B$4&lt;$B$2),"النهاية قبل البداية",IF($B$4&lt;TODAY(),"تاريخ النهاية راح",IF(D623="","تمام، بس بدون تكلفة (ما نقدر نحسب ربحك)",IF(N(J623)&lt;0,"تحت التكلفة، وانت قاصد",IF(K623&lt;$B$7,"تمام، بس هامشك أقل من حدّك","جاهز")))))))))))))))</f>
        <v/>
      </c>
      <c r="O623" s="19" t="b">
        <f>AND(N623&lt;&gt;"",ISNA(MATCH(N623,{"رقم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4">
      <c r="A624" s="13"/>
      <c r="B624" s="14"/>
      <c r="C624" s="15"/>
      <c r="D624" s="15"/>
      <c r="E624" s="15"/>
      <c r="F624" s="16"/>
      <c r="G624" s="15"/>
      <c r="H624" s="17" t="str">
        <f>IF(OR(C624="",AND(F624="",G624="")),"",IF(G624&lt;&gt;"",ROUND(G624,2),IF($B$8="ريال كامل",ROUNDDOWN(C624*(1-IF(F624&gt;1,F624/100,F624)),0),IF($B$8="ينتهي بـ ٩",ROUND((C624*(1-IF(F624&gt;1,F624/100,F624))+1)/10,0)*10-1,ROUND(C624*(1-IF(F624&gt;1,F624/100,F624)),2)))))</f>
        <v/>
      </c>
      <c r="I624" s="17" t="str">
        <f>IF(OR(C624="",D624=""),"",ROUND(C624/IF($B$5="نعم",1+$B$6,1)-D624-N(E624),2))</f>
        <v/>
      </c>
      <c r="J624" s="17" t="str">
        <f>IF(OR(H624="",D624=""),"",ROUND(H624/IF($B$5="نعم",1+$B$6,1)-D624-N(E624),2))</f>
        <v/>
      </c>
      <c r="K624" s="18" t="str">
        <f>IF(OR(J624="",N(H624)&lt;=0),"",J624/(H624/IF($B$5="نعم",1+$B$6,1)))</f>
        <v/>
      </c>
      <c r="L624" s="18" t="str">
        <f>IF(OR(I624="",J624="",N(I624)&lt;=0),"",1-J624/I624)</f>
        <v/>
      </c>
      <c r="M624" s="14"/>
      <c r="N624" s="19" t="str">
        <f>IF(AND(A624="",C624=""),"",IF(A624="","رقم المنتج ناقص",IF(AND($B$9="سلة",ISERROR(VALUE(A624))),"رقم المنتج: أرقام إنجليزية بس",IF(COUNTIF($A$11:$A$1010,A624)&gt;1,"رقم المنتج مكرر",IF(C624="","السعر الحالي ناقص",IF(H624="","حط نسبة خصم أو سعر عرض",IF(H624&lt;=0,"سعر العرض لازم يكون أكبر من صفر",IF(H624&gt;=C624,"سعر العرض = السعر أو أعلى",IF(AND(J624&lt;&gt;"",N(J624)&lt;0,M624&lt;&gt;"نعم"),"تحت التكلفة",IF($B$4="","حط نهاية العرض فوق",IF(AND($B$2&lt;&gt;"",$B$4&lt;$B$2),"النهاية قبل البداية",IF($B$4&lt;TODAY(),"تاريخ النهاية راح",IF(D624="","تمام، بس بدون تكلفة (ما نقدر نحسب ربحك)",IF(N(J624)&lt;0,"تحت التكلفة، وانت قاصد",IF(K624&lt;$B$7,"تمام، بس هامشك أقل من حدّك","جاهز")))))))))))))))</f>
        <v/>
      </c>
      <c r="O624" s="19" t="b">
        <f>AND(N624&lt;&gt;"",ISNA(MATCH(N624,{"رقم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5">
      <c r="A625" s="13"/>
      <c r="B625" s="14"/>
      <c r="C625" s="15"/>
      <c r="D625" s="15"/>
      <c r="E625" s="15"/>
      <c r="F625" s="16"/>
      <c r="G625" s="15"/>
      <c r="H625" s="17" t="str">
        <f>IF(OR(C625="",AND(F625="",G625="")),"",IF(G625&lt;&gt;"",ROUND(G625,2),IF($B$8="ريال كامل",ROUNDDOWN(C625*(1-IF(F625&gt;1,F625/100,F625)),0),IF($B$8="ينتهي بـ ٩",ROUND((C625*(1-IF(F625&gt;1,F625/100,F625))+1)/10,0)*10-1,ROUND(C625*(1-IF(F625&gt;1,F625/100,F625)),2)))))</f>
        <v/>
      </c>
      <c r="I625" s="17" t="str">
        <f>IF(OR(C625="",D625=""),"",ROUND(C625/IF($B$5="نعم",1+$B$6,1)-D625-N(E625),2))</f>
        <v/>
      </c>
      <c r="J625" s="17" t="str">
        <f>IF(OR(H625="",D625=""),"",ROUND(H625/IF($B$5="نعم",1+$B$6,1)-D625-N(E625),2))</f>
        <v/>
      </c>
      <c r="K625" s="18" t="str">
        <f>IF(OR(J625="",N(H625)&lt;=0),"",J625/(H625/IF($B$5="نعم",1+$B$6,1)))</f>
        <v/>
      </c>
      <c r="L625" s="18" t="str">
        <f>IF(OR(I625="",J625="",N(I625)&lt;=0),"",1-J625/I625)</f>
        <v/>
      </c>
      <c r="M625" s="14"/>
      <c r="N625" s="19" t="str">
        <f>IF(AND(A625="",C625=""),"",IF(A625="","رقم المنتج ناقص",IF(AND($B$9="سلة",ISERROR(VALUE(A625))),"رقم المنتج: أرقام إنجليزية بس",IF(COUNTIF($A$11:$A$1010,A625)&gt;1,"رقم المنتج مكرر",IF(C625="","السعر الحالي ناقص",IF(H625="","حط نسبة خصم أو سعر عرض",IF(H625&lt;=0,"سعر العرض لازم يكون أكبر من صفر",IF(H625&gt;=C625,"سعر العرض = السعر أو أعلى",IF(AND(J625&lt;&gt;"",N(J625)&lt;0,M625&lt;&gt;"نعم"),"تحت التكلفة",IF($B$4="","حط نهاية العرض فوق",IF(AND($B$2&lt;&gt;"",$B$4&lt;$B$2),"النهاية قبل البداية",IF($B$4&lt;TODAY(),"تاريخ النهاية راح",IF(D625="","تمام، بس بدون تكلفة (ما نقدر نحسب ربحك)",IF(N(J625)&lt;0,"تحت التكلفة، وانت قاصد",IF(K625&lt;$B$7,"تمام، بس هامشك أقل من حدّك","جاهز")))))))))))))))</f>
        <v/>
      </c>
      <c r="O625" s="19" t="b">
        <f>AND(N625&lt;&gt;"",ISNA(MATCH(N625,{"رقم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6">
      <c r="A626" s="13"/>
      <c r="B626" s="14"/>
      <c r="C626" s="15"/>
      <c r="D626" s="15"/>
      <c r="E626" s="15"/>
      <c r="F626" s="16"/>
      <c r="G626" s="15"/>
      <c r="H626" s="17" t="str">
        <f>IF(OR(C626="",AND(F626="",G626="")),"",IF(G626&lt;&gt;"",ROUND(G626,2),IF($B$8="ريال كامل",ROUNDDOWN(C626*(1-IF(F626&gt;1,F626/100,F626)),0),IF($B$8="ينتهي بـ ٩",ROUND((C626*(1-IF(F626&gt;1,F626/100,F626))+1)/10,0)*10-1,ROUND(C626*(1-IF(F626&gt;1,F626/100,F626)),2)))))</f>
        <v/>
      </c>
      <c r="I626" s="17" t="str">
        <f>IF(OR(C626="",D626=""),"",ROUND(C626/IF($B$5="نعم",1+$B$6,1)-D626-N(E626),2))</f>
        <v/>
      </c>
      <c r="J626" s="17" t="str">
        <f>IF(OR(H626="",D626=""),"",ROUND(H626/IF($B$5="نعم",1+$B$6,1)-D626-N(E626),2))</f>
        <v/>
      </c>
      <c r="K626" s="18" t="str">
        <f>IF(OR(J626="",N(H626)&lt;=0),"",J626/(H626/IF($B$5="نعم",1+$B$6,1)))</f>
        <v/>
      </c>
      <c r="L626" s="18" t="str">
        <f>IF(OR(I626="",J626="",N(I626)&lt;=0),"",1-J626/I626)</f>
        <v/>
      </c>
      <c r="M626" s="14"/>
      <c r="N626" s="19" t="str">
        <f>IF(AND(A626="",C626=""),"",IF(A626="","رقم المنتج ناقص",IF(AND($B$9="سلة",ISERROR(VALUE(A626))),"رقم المنتج: أرقام إنجليزية بس",IF(COUNTIF($A$11:$A$1010,A626)&gt;1,"رقم المنتج مكرر",IF(C626="","السعر الحالي ناقص",IF(H626="","حط نسبة خصم أو سعر عرض",IF(H626&lt;=0,"سعر العرض لازم يكون أكبر من صفر",IF(H626&gt;=C626,"سعر العرض = السعر أو أعلى",IF(AND(J626&lt;&gt;"",N(J626)&lt;0,M626&lt;&gt;"نعم"),"تحت التكلفة",IF($B$4="","حط نهاية العرض فوق",IF(AND($B$2&lt;&gt;"",$B$4&lt;$B$2),"النهاية قبل البداية",IF($B$4&lt;TODAY(),"تاريخ النهاية راح",IF(D626="","تمام، بس بدون تكلفة (ما نقدر نحسب ربحك)",IF(N(J626)&lt;0,"تحت التكلفة، وانت قاصد",IF(K626&lt;$B$7,"تمام، بس هامشك أقل من حدّك","جاهز")))))))))))))))</f>
        <v/>
      </c>
      <c r="O626" s="19" t="b">
        <f>AND(N626&lt;&gt;"",ISNA(MATCH(N626,{"رقم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7">
      <c r="A627" s="13"/>
      <c r="B627" s="14"/>
      <c r="C627" s="15"/>
      <c r="D627" s="15"/>
      <c r="E627" s="15"/>
      <c r="F627" s="16"/>
      <c r="G627" s="15"/>
      <c r="H627" s="17" t="str">
        <f>IF(OR(C627="",AND(F627="",G627="")),"",IF(G627&lt;&gt;"",ROUND(G627,2),IF($B$8="ريال كامل",ROUNDDOWN(C627*(1-IF(F627&gt;1,F627/100,F627)),0),IF($B$8="ينتهي بـ ٩",ROUND((C627*(1-IF(F627&gt;1,F627/100,F627))+1)/10,0)*10-1,ROUND(C627*(1-IF(F627&gt;1,F627/100,F627)),2)))))</f>
        <v/>
      </c>
      <c r="I627" s="17" t="str">
        <f>IF(OR(C627="",D627=""),"",ROUND(C627/IF($B$5="نعم",1+$B$6,1)-D627-N(E627),2))</f>
        <v/>
      </c>
      <c r="J627" s="17" t="str">
        <f>IF(OR(H627="",D627=""),"",ROUND(H627/IF($B$5="نعم",1+$B$6,1)-D627-N(E627),2))</f>
        <v/>
      </c>
      <c r="K627" s="18" t="str">
        <f>IF(OR(J627="",N(H627)&lt;=0),"",J627/(H627/IF($B$5="نعم",1+$B$6,1)))</f>
        <v/>
      </c>
      <c r="L627" s="18" t="str">
        <f>IF(OR(I627="",J627="",N(I627)&lt;=0),"",1-J627/I627)</f>
        <v/>
      </c>
      <c r="M627" s="14"/>
      <c r="N627" s="19" t="str">
        <f>IF(AND(A627="",C627=""),"",IF(A627="","رقم المنتج ناقص",IF(AND($B$9="سلة",ISERROR(VALUE(A627))),"رقم المنتج: أرقام إنجليزية بس",IF(COUNTIF($A$11:$A$1010,A627)&gt;1,"رقم المنتج مكرر",IF(C627="","السعر الحالي ناقص",IF(H627="","حط نسبة خصم أو سعر عرض",IF(H627&lt;=0,"سعر العرض لازم يكون أكبر من صفر",IF(H627&gt;=C627,"سعر العرض = السعر أو أعلى",IF(AND(J627&lt;&gt;"",N(J627)&lt;0,M627&lt;&gt;"نعم"),"تحت التكلفة",IF($B$4="","حط نهاية العرض فوق",IF(AND($B$2&lt;&gt;"",$B$4&lt;$B$2),"النهاية قبل البداية",IF($B$4&lt;TODAY(),"تاريخ النهاية راح",IF(D627="","تمام، بس بدون تكلفة (ما نقدر نحسب ربحك)",IF(N(J627)&lt;0,"تحت التكلفة، وانت قاصد",IF(K627&lt;$B$7,"تمام، بس هامشك أقل من حدّك","جاهز")))))))))))))))</f>
        <v/>
      </c>
      <c r="O627" s="19" t="b">
        <f>AND(N627&lt;&gt;"",ISNA(MATCH(N627,{"رقم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8">
      <c r="A628" s="13"/>
      <c r="B628" s="14"/>
      <c r="C628" s="15"/>
      <c r="D628" s="15"/>
      <c r="E628" s="15"/>
      <c r="F628" s="16"/>
      <c r="G628" s="15"/>
      <c r="H628" s="17" t="str">
        <f>IF(OR(C628="",AND(F628="",G628="")),"",IF(G628&lt;&gt;"",ROUND(G628,2),IF($B$8="ريال كامل",ROUNDDOWN(C628*(1-IF(F628&gt;1,F628/100,F628)),0),IF($B$8="ينتهي بـ ٩",ROUND((C628*(1-IF(F628&gt;1,F628/100,F628))+1)/10,0)*10-1,ROUND(C628*(1-IF(F628&gt;1,F628/100,F628)),2)))))</f>
        <v/>
      </c>
      <c r="I628" s="17" t="str">
        <f>IF(OR(C628="",D628=""),"",ROUND(C628/IF($B$5="نعم",1+$B$6,1)-D628-N(E628),2))</f>
        <v/>
      </c>
      <c r="J628" s="17" t="str">
        <f>IF(OR(H628="",D628=""),"",ROUND(H628/IF($B$5="نعم",1+$B$6,1)-D628-N(E628),2))</f>
        <v/>
      </c>
      <c r="K628" s="18" t="str">
        <f>IF(OR(J628="",N(H628)&lt;=0),"",J628/(H628/IF($B$5="نعم",1+$B$6,1)))</f>
        <v/>
      </c>
      <c r="L628" s="18" t="str">
        <f>IF(OR(I628="",J628="",N(I628)&lt;=0),"",1-J628/I628)</f>
        <v/>
      </c>
      <c r="M628" s="14"/>
      <c r="N628" s="19" t="str">
        <f>IF(AND(A628="",C628=""),"",IF(A628="","رقم المنتج ناقص",IF(AND($B$9="سلة",ISERROR(VALUE(A628))),"رقم المنتج: أرقام إنجليزية بس",IF(COUNTIF($A$11:$A$1010,A628)&gt;1,"رقم المنتج مكرر",IF(C628="","السعر الحالي ناقص",IF(H628="","حط نسبة خصم أو سعر عرض",IF(H628&lt;=0,"سعر العرض لازم يكون أكبر من صفر",IF(H628&gt;=C628,"سعر العرض = السعر أو أعلى",IF(AND(J628&lt;&gt;"",N(J628)&lt;0,M628&lt;&gt;"نعم"),"تحت التكلفة",IF($B$4="","حط نهاية العرض فوق",IF(AND($B$2&lt;&gt;"",$B$4&lt;$B$2),"النهاية قبل البداية",IF($B$4&lt;TODAY(),"تاريخ النهاية راح",IF(D628="","تمام، بس بدون تكلفة (ما نقدر نحسب ربحك)",IF(N(J628)&lt;0,"تحت التكلفة، وانت قاصد",IF(K628&lt;$B$7,"تمام، بس هامشك أقل من حدّك","جاهز")))))))))))))))</f>
        <v/>
      </c>
      <c r="O628" s="19" t="b">
        <f>AND(N628&lt;&gt;"",ISNA(MATCH(N628,{"رقم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29">
      <c r="A629" s="13"/>
      <c r="B629" s="14"/>
      <c r="C629" s="15"/>
      <c r="D629" s="15"/>
      <c r="E629" s="15"/>
      <c r="F629" s="16"/>
      <c r="G629" s="15"/>
      <c r="H629" s="17" t="str">
        <f>IF(OR(C629="",AND(F629="",G629="")),"",IF(G629&lt;&gt;"",ROUND(G629,2),IF($B$8="ريال كامل",ROUNDDOWN(C629*(1-IF(F629&gt;1,F629/100,F629)),0),IF($B$8="ينتهي بـ ٩",ROUND((C629*(1-IF(F629&gt;1,F629/100,F629))+1)/10,0)*10-1,ROUND(C629*(1-IF(F629&gt;1,F629/100,F629)),2)))))</f>
        <v/>
      </c>
      <c r="I629" s="17" t="str">
        <f>IF(OR(C629="",D629=""),"",ROUND(C629/IF($B$5="نعم",1+$B$6,1)-D629-N(E629),2))</f>
        <v/>
      </c>
      <c r="J629" s="17" t="str">
        <f>IF(OR(H629="",D629=""),"",ROUND(H629/IF($B$5="نعم",1+$B$6,1)-D629-N(E629),2))</f>
        <v/>
      </c>
      <c r="K629" s="18" t="str">
        <f>IF(OR(J629="",N(H629)&lt;=0),"",J629/(H629/IF($B$5="نعم",1+$B$6,1)))</f>
        <v/>
      </c>
      <c r="L629" s="18" t="str">
        <f>IF(OR(I629="",J629="",N(I629)&lt;=0),"",1-J629/I629)</f>
        <v/>
      </c>
      <c r="M629" s="14"/>
      <c r="N629" s="19" t="str">
        <f>IF(AND(A629="",C629=""),"",IF(A629="","رقم المنتج ناقص",IF(AND($B$9="سلة",ISERROR(VALUE(A629))),"رقم المنتج: أرقام إنجليزية بس",IF(COUNTIF($A$11:$A$1010,A629)&gt;1,"رقم المنتج مكرر",IF(C629="","السعر الحالي ناقص",IF(H629="","حط نسبة خصم أو سعر عرض",IF(H629&lt;=0,"سعر العرض لازم يكون أكبر من صفر",IF(H629&gt;=C629,"سعر العرض = السعر أو أعلى",IF(AND(J629&lt;&gt;"",N(J629)&lt;0,M629&lt;&gt;"نعم"),"تحت التكلفة",IF($B$4="","حط نهاية العرض فوق",IF(AND($B$2&lt;&gt;"",$B$4&lt;$B$2),"النهاية قبل البداية",IF($B$4&lt;TODAY(),"تاريخ النهاية راح",IF(D629="","تمام، بس بدون تكلفة (ما نقدر نحسب ربحك)",IF(N(J629)&lt;0,"تحت التكلفة، وانت قاصد",IF(K629&lt;$B$7,"تمام، بس هامشك أقل من حدّك","جاهز")))))))))))))))</f>
        <v/>
      </c>
      <c r="O629" s="19" t="b">
        <f>AND(N629&lt;&gt;"",ISNA(MATCH(N629,{"رقم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0">
      <c r="A630" s="13"/>
      <c r="B630" s="14"/>
      <c r="C630" s="15"/>
      <c r="D630" s="15"/>
      <c r="E630" s="15"/>
      <c r="F630" s="16"/>
      <c r="G630" s="15"/>
      <c r="H630" s="17" t="str">
        <f>IF(OR(C630="",AND(F630="",G630="")),"",IF(G630&lt;&gt;"",ROUND(G630,2),IF($B$8="ريال كامل",ROUNDDOWN(C630*(1-IF(F630&gt;1,F630/100,F630)),0),IF($B$8="ينتهي بـ ٩",ROUND((C630*(1-IF(F630&gt;1,F630/100,F630))+1)/10,0)*10-1,ROUND(C630*(1-IF(F630&gt;1,F630/100,F630)),2)))))</f>
        <v/>
      </c>
      <c r="I630" s="17" t="str">
        <f>IF(OR(C630="",D630=""),"",ROUND(C630/IF($B$5="نعم",1+$B$6,1)-D630-N(E630),2))</f>
        <v/>
      </c>
      <c r="J630" s="17" t="str">
        <f>IF(OR(H630="",D630=""),"",ROUND(H630/IF($B$5="نعم",1+$B$6,1)-D630-N(E630),2))</f>
        <v/>
      </c>
      <c r="K630" s="18" t="str">
        <f>IF(OR(J630="",N(H630)&lt;=0),"",J630/(H630/IF($B$5="نعم",1+$B$6,1)))</f>
        <v/>
      </c>
      <c r="L630" s="18" t="str">
        <f>IF(OR(I630="",J630="",N(I630)&lt;=0),"",1-J630/I630)</f>
        <v/>
      </c>
      <c r="M630" s="14"/>
      <c r="N630" s="19" t="str">
        <f>IF(AND(A630="",C630=""),"",IF(A630="","رقم المنتج ناقص",IF(AND($B$9="سلة",ISERROR(VALUE(A630))),"رقم المنتج: أرقام إنجليزية بس",IF(COUNTIF($A$11:$A$1010,A630)&gt;1,"رقم المنتج مكرر",IF(C630="","السعر الحالي ناقص",IF(H630="","حط نسبة خصم أو سعر عرض",IF(H630&lt;=0,"سعر العرض لازم يكون أكبر من صفر",IF(H630&gt;=C630,"سعر العرض = السعر أو أعلى",IF(AND(J630&lt;&gt;"",N(J630)&lt;0,M630&lt;&gt;"نعم"),"تحت التكلفة",IF($B$4="","حط نهاية العرض فوق",IF(AND($B$2&lt;&gt;"",$B$4&lt;$B$2),"النهاية قبل البداية",IF($B$4&lt;TODAY(),"تاريخ النهاية راح",IF(D630="","تمام، بس بدون تكلفة (ما نقدر نحسب ربحك)",IF(N(J630)&lt;0,"تحت التكلفة، وانت قاصد",IF(K630&lt;$B$7,"تمام، بس هامشك أقل من حدّك","جاهز")))))))))))))))</f>
        <v/>
      </c>
      <c r="O630" s="19" t="b">
        <f>AND(N630&lt;&gt;"",ISNA(MATCH(N630,{"رقم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1">
      <c r="A631" s="13"/>
      <c r="B631" s="14"/>
      <c r="C631" s="15"/>
      <c r="D631" s="15"/>
      <c r="E631" s="15"/>
      <c r="F631" s="16"/>
      <c r="G631" s="15"/>
      <c r="H631" s="17" t="str">
        <f>IF(OR(C631="",AND(F631="",G631="")),"",IF(G631&lt;&gt;"",ROUND(G631,2),IF($B$8="ريال كامل",ROUNDDOWN(C631*(1-IF(F631&gt;1,F631/100,F631)),0),IF($B$8="ينتهي بـ ٩",ROUND((C631*(1-IF(F631&gt;1,F631/100,F631))+1)/10,0)*10-1,ROUND(C631*(1-IF(F631&gt;1,F631/100,F631)),2)))))</f>
        <v/>
      </c>
      <c r="I631" s="17" t="str">
        <f>IF(OR(C631="",D631=""),"",ROUND(C631/IF($B$5="نعم",1+$B$6,1)-D631-N(E631),2))</f>
        <v/>
      </c>
      <c r="J631" s="17" t="str">
        <f>IF(OR(H631="",D631=""),"",ROUND(H631/IF($B$5="نعم",1+$B$6,1)-D631-N(E631),2))</f>
        <v/>
      </c>
      <c r="K631" s="18" t="str">
        <f>IF(OR(J631="",N(H631)&lt;=0),"",J631/(H631/IF($B$5="نعم",1+$B$6,1)))</f>
        <v/>
      </c>
      <c r="L631" s="18" t="str">
        <f>IF(OR(I631="",J631="",N(I631)&lt;=0),"",1-J631/I631)</f>
        <v/>
      </c>
      <c r="M631" s="14"/>
      <c r="N631" s="19" t="str">
        <f>IF(AND(A631="",C631=""),"",IF(A631="","رقم المنتج ناقص",IF(AND($B$9="سلة",ISERROR(VALUE(A631))),"رقم المنتج: أرقام إنجليزية بس",IF(COUNTIF($A$11:$A$1010,A631)&gt;1,"رقم المنتج مكرر",IF(C631="","السعر الحالي ناقص",IF(H631="","حط نسبة خصم أو سعر عرض",IF(H631&lt;=0,"سعر العرض لازم يكون أكبر من صفر",IF(H631&gt;=C631,"سعر العرض = السعر أو أعلى",IF(AND(J631&lt;&gt;"",N(J631)&lt;0,M631&lt;&gt;"نعم"),"تحت التكلفة",IF($B$4="","حط نهاية العرض فوق",IF(AND($B$2&lt;&gt;"",$B$4&lt;$B$2),"النهاية قبل البداية",IF($B$4&lt;TODAY(),"تاريخ النهاية راح",IF(D631="","تمام، بس بدون تكلفة (ما نقدر نحسب ربحك)",IF(N(J631)&lt;0,"تحت التكلفة، وانت قاصد",IF(K631&lt;$B$7,"تمام، بس هامشك أقل من حدّك","جاهز")))))))))))))))</f>
        <v/>
      </c>
      <c r="O631" s="19" t="b">
        <f>AND(N631&lt;&gt;"",ISNA(MATCH(N631,{"رقم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2">
      <c r="A632" s="13"/>
      <c r="B632" s="14"/>
      <c r="C632" s="15"/>
      <c r="D632" s="15"/>
      <c r="E632" s="15"/>
      <c r="F632" s="16"/>
      <c r="G632" s="15"/>
      <c r="H632" s="17" t="str">
        <f>IF(OR(C632="",AND(F632="",G632="")),"",IF(G632&lt;&gt;"",ROUND(G632,2),IF($B$8="ريال كامل",ROUNDDOWN(C632*(1-IF(F632&gt;1,F632/100,F632)),0),IF($B$8="ينتهي بـ ٩",ROUND((C632*(1-IF(F632&gt;1,F632/100,F632))+1)/10,0)*10-1,ROUND(C632*(1-IF(F632&gt;1,F632/100,F632)),2)))))</f>
        <v/>
      </c>
      <c r="I632" s="17" t="str">
        <f>IF(OR(C632="",D632=""),"",ROUND(C632/IF($B$5="نعم",1+$B$6,1)-D632-N(E632),2))</f>
        <v/>
      </c>
      <c r="J632" s="17" t="str">
        <f>IF(OR(H632="",D632=""),"",ROUND(H632/IF($B$5="نعم",1+$B$6,1)-D632-N(E632),2))</f>
        <v/>
      </c>
      <c r="K632" s="18" t="str">
        <f>IF(OR(J632="",N(H632)&lt;=0),"",J632/(H632/IF($B$5="نعم",1+$B$6,1)))</f>
        <v/>
      </c>
      <c r="L632" s="18" t="str">
        <f>IF(OR(I632="",J632="",N(I632)&lt;=0),"",1-J632/I632)</f>
        <v/>
      </c>
      <c r="M632" s="14"/>
      <c r="N632" s="19" t="str">
        <f>IF(AND(A632="",C632=""),"",IF(A632="","رقم المنتج ناقص",IF(AND($B$9="سلة",ISERROR(VALUE(A632))),"رقم المنتج: أرقام إنجليزية بس",IF(COUNTIF($A$11:$A$1010,A632)&gt;1,"رقم المنتج مكرر",IF(C632="","السعر الحالي ناقص",IF(H632="","حط نسبة خصم أو سعر عرض",IF(H632&lt;=0,"سعر العرض لازم يكون أكبر من صفر",IF(H632&gt;=C632,"سعر العرض = السعر أو أعلى",IF(AND(J632&lt;&gt;"",N(J632)&lt;0,M632&lt;&gt;"نعم"),"تحت التكلفة",IF($B$4="","حط نهاية العرض فوق",IF(AND($B$2&lt;&gt;"",$B$4&lt;$B$2),"النهاية قبل البداية",IF($B$4&lt;TODAY(),"تاريخ النهاية راح",IF(D632="","تمام، بس بدون تكلفة (ما نقدر نحسب ربحك)",IF(N(J632)&lt;0,"تحت التكلفة، وانت قاصد",IF(K632&lt;$B$7,"تمام، بس هامشك أقل من حدّك","جاهز")))))))))))))))</f>
        <v/>
      </c>
      <c r="O632" s="19" t="b">
        <f>AND(N632&lt;&gt;"",ISNA(MATCH(N632,{"رقم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3">
      <c r="A633" s="13"/>
      <c r="B633" s="14"/>
      <c r="C633" s="15"/>
      <c r="D633" s="15"/>
      <c r="E633" s="15"/>
      <c r="F633" s="16"/>
      <c r="G633" s="15"/>
      <c r="H633" s="17" t="str">
        <f>IF(OR(C633="",AND(F633="",G633="")),"",IF(G633&lt;&gt;"",ROUND(G633,2),IF($B$8="ريال كامل",ROUNDDOWN(C633*(1-IF(F633&gt;1,F633/100,F633)),0),IF($B$8="ينتهي بـ ٩",ROUND((C633*(1-IF(F633&gt;1,F633/100,F633))+1)/10,0)*10-1,ROUND(C633*(1-IF(F633&gt;1,F633/100,F633)),2)))))</f>
        <v/>
      </c>
      <c r="I633" s="17" t="str">
        <f>IF(OR(C633="",D633=""),"",ROUND(C633/IF($B$5="نعم",1+$B$6,1)-D633-N(E633),2))</f>
        <v/>
      </c>
      <c r="J633" s="17" t="str">
        <f>IF(OR(H633="",D633=""),"",ROUND(H633/IF($B$5="نعم",1+$B$6,1)-D633-N(E633),2))</f>
        <v/>
      </c>
      <c r="K633" s="18" t="str">
        <f>IF(OR(J633="",N(H633)&lt;=0),"",J633/(H633/IF($B$5="نعم",1+$B$6,1)))</f>
        <v/>
      </c>
      <c r="L633" s="18" t="str">
        <f>IF(OR(I633="",J633="",N(I633)&lt;=0),"",1-J633/I633)</f>
        <v/>
      </c>
      <c r="M633" s="14"/>
      <c r="N633" s="19" t="str">
        <f>IF(AND(A633="",C633=""),"",IF(A633="","رقم المنتج ناقص",IF(AND($B$9="سلة",ISERROR(VALUE(A633))),"رقم المنتج: أرقام إنجليزية بس",IF(COUNTIF($A$11:$A$1010,A633)&gt;1,"رقم المنتج مكرر",IF(C633="","السعر الحالي ناقص",IF(H633="","حط نسبة خصم أو سعر عرض",IF(H633&lt;=0,"سعر العرض لازم يكون أكبر من صفر",IF(H633&gt;=C633,"سعر العرض = السعر أو أعلى",IF(AND(J633&lt;&gt;"",N(J633)&lt;0,M633&lt;&gt;"نعم"),"تحت التكلفة",IF($B$4="","حط نهاية العرض فوق",IF(AND($B$2&lt;&gt;"",$B$4&lt;$B$2),"النهاية قبل البداية",IF($B$4&lt;TODAY(),"تاريخ النهاية راح",IF(D633="","تمام، بس بدون تكلفة (ما نقدر نحسب ربحك)",IF(N(J633)&lt;0,"تحت التكلفة، وانت قاصد",IF(K633&lt;$B$7,"تمام، بس هامشك أقل من حدّك","جاهز")))))))))))))))</f>
        <v/>
      </c>
      <c r="O633" s="19" t="b">
        <f>AND(N633&lt;&gt;"",ISNA(MATCH(N633,{"رقم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4">
      <c r="A634" s="13"/>
      <c r="B634" s="14"/>
      <c r="C634" s="15"/>
      <c r="D634" s="15"/>
      <c r="E634" s="15"/>
      <c r="F634" s="16"/>
      <c r="G634" s="15"/>
      <c r="H634" s="17" t="str">
        <f>IF(OR(C634="",AND(F634="",G634="")),"",IF(G634&lt;&gt;"",ROUND(G634,2),IF($B$8="ريال كامل",ROUNDDOWN(C634*(1-IF(F634&gt;1,F634/100,F634)),0),IF($B$8="ينتهي بـ ٩",ROUND((C634*(1-IF(F634&gt;1,F634/100,F634))+1)/10,0)*10-1,ROUND(C634*(1-IF(F634&gt;1,F634/100,F634)),2)))))</f>
        <v/>
      </c>
      <c r="I634" s="17" t="str">
        <f>IF(OR(C634="",D634=""),"",ROUND(C634/IF($B$5="نعم",1+$B$6,1)-D634-N(E634),2))</f>
        <v/>
      </c>
      <c r="J634" s="17" t="str">
        <f>IF(OR(H634="",D634=""),"",ROUND(H634/IF($B$5="نعم",1+$B$6,1)-D634-N(E634),2))</f>
        <v/>
      </c>
      <c r="K634" s="18" t="str">
        <f>IF(OR(J634="",N(H634)&lt;=0),"",J634/(H634/IF($B$5="نعم",1+$B$6,1)))</f>
        <v/>
      </c>
      <c r="L634" s="18" t="str">
        <f>IF(OR(I634="",J634="",N(I634)&lt;=0),"",1-J634/I634)</f>
        <v/>
      </c>
      <c r="M634" s="14"/>
      <c r="N634" s="19" t="str">
        <f>IF(AND(A634="",C634=""),"",IF(A634="","رقم المنتج ناقص",IF(AND($B$9="سلة",ISERROR(VALUE(A634))),"رقم المنتج: أرقام إنجليزية بس",IF(COUNTIF($A$11:$A$1010,A634)&gt;1,"رقم المنتج مكرر",IF(C634="","السعر الحالي ناقص",IF(H634="","حط نسبة خصم أو سعر عرض",IF(H634&lt;=0,"سعر العرض لازم يكون أكبر من صفر",IF(H634&gt;=C634,"سعر العرض = السعر أو أعلى",IF(AND(J634&lt;&gt;"",N(J634)&lt;0,M634&lt;&gt;"نعم"),"تحت التكلفة",IF($B$4="","حط نهاية العرض فوق",IF(AND($B$2&lt;&gt;"",$B$4&lt;$B$2),"النهاية قبل البداية",IF($B$4&lt;TODAY(),"تاريخ النهاية راح",IF(D634="","تمام، بس بدون تكلفة (ما نقدر نحسب ربحك)",IF(N(J634)&lt;0,"تحت التكلفة، وانت قاصد",IF(K634&lt;$B$7,"تمام، بس هامشك أقل من حدّك","جاهز")))))))))))))))</f>
        <v/>
      </c>
      <c r="O634" s="19" t="b">
        <f>AND(N634&lt;&gt;"",ISNA(MATCH(N634,{"رقم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5">
      <c r="A635" s="13"/>
      <c r="B635" s="14"/>
      <c r="C635" s="15"/>
      <c r="D635" s="15"/>
      <c r="E635" s="15"/>
      <c r="F635" s="16"/>
      <c r="G635" s="15"/>
      <c r="H635" s="17" t="str">
        <f>IF(OR(C635="",AND(F635="",G635="")),"",IF(G635&lt;&gt;"",ROUND(G635,2),IF($B$8="ريال كامل",ROUNDDOWN(C635*(1-IF(F635&gt;1,F635/100,F635)),0),IF($B$8="ينتهي بـ ٩",ROUND((C635*(1-IF(F635&gt;1,F635/100,F635))+1)/10,0)*10-1,ROUND(C635*(1-IF(F635&gt;1,F635/100,F635)),2)))))</f>
        <v/>
      </c>
      <c r="I635" s="17" t="str">
        <f>IF(OR(C635="",D635=""),"",ROUND(C635/IF($B$5="نعم",1+$B$6,1)-D635-N(E635),2))</f>
        <v/>
      </c>
      <c r="J635" s="17" t="str">
        <f>IF(OR(H635="",D635=""),"",ROUND(H635/IF($B$5="نعم",1+$B$6,1)-D635-N(E635),2))</f>
        <v/>
      </c>
      <c r="K635" s="18" t="str">
        <f>IF(OR(J635="",N(H635)&lt;=0),"",J635/(H635/IF($B$5="نعم",1+$B$6,1)))</f>
        <v/>
      </c>
      <c r="L635" s="18" t="str">
        <f>IF(OR(I635="",J635="",N(I635)&lt;=0),"",1-J635/I635)</f>
        <v/>
      </c>
      <c r="M635" s="14"/>
      <c r="N635" s="19" t="str">
        <f>IF(AND(A635="",C635=""),"",IF(A635="","رقم المنتج ناقص",IF(AND($B$9="سلة",ISERROR(VALUE(A635))),"رقم المنتج: أرقام إنجليزية بس",IF(COUNTIF($A$11:$A$1010,A635)&gt;1,"رقم المنتج مكرر",IF(C635="","السعر الحالي ناقص",IF(H635="","حط نسبة خصم أو سعر عرض",IF(H635&lt;=0,"سعر العرض لازم يكون أكبر من صفر",IF(H635&gt;=C635,"سعر العرض = السعر أو أعلى",IF(AND(J635&lt;&gt;"",N(J635)&lt;0,M635&lt;&gt;"نعم"),"تحت التكلفة",IF($B$4="","حط نهاية العرض فوق",IF(AND($B$2&lt;&gt;"",$B$4&lt;$B$2),"النهاية قبل البداية",IF($B$4&lt;TODAY(),"تاريخ النهاية راح",IF(D635="","تمام، بس بدون تكلفة (ما نقدر نحسب ربحك)",IF(N(J635)&lt;0,"تحت التكلفة، وانت قاصد",IF(K635&lt;$B$7,"تمام، بس هامشك أقل من حدّك","جاهز")))))))))))))))</f>
        <v/>
      </c>
      <c r="O635" s="19" t="b">
        <f>AND(N635&lt;&gt;"",ISNA(MATCH(N635,{"رقم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6">
      <c r="A636" s="13"/>
      <c r="B636" s="14"/>
      <c r="C636" s="15"/>
      <c r="D636" s="15"/>
      <c r="E636" s="15"/>
      <c r="F636" s="16"/>
      <c r="G636" s="15"/>
      <c r="H636" s="17" t="str">
        <f>IF(OR(C636="",AND(F636="",G636="")),"",IF(G636&lt;&gt;"",ROUND(G636,2),IF($B$8="ريال كامل",ROUNDDOWN(C636*(1-IF(F636&gt;1,F636/100,F636)),0),IF($B$8="ينتهي بـ ٩",ROUND((C636*(1-IF(F636&gt;1,F636/100,F636))+1)/10,0)*10-1,ROUND(C636*(1-IF(F636&gt;1,F636/100,F636)),2)))))</f>
        <v/>
      </c>
      <c r="I636" s="17" t="str">
        <f>IF(OR(C636="",D636=""),"",ROUND(C636/IF($B$5="نعم",1+$B$6,1)-D636-N(E636),2))</f>
        <v/>
      </c>
      <c r="J636" s="17" t="str">
        <f>IF(OR(H636="",D636=""),"",ROUND(H636/IF($B$5="نعم",1+$B$6,1)-D636-N(E636),2))</f>
        <v/>
      </c>
      <c r="K636" s="18" t="str">
        <f>IF(OR(J636="",N(H636)&lt;=0),"",J636/(H636/IF($B$5="نعم",1+$B$6,1)))</f>
        <v/>
      </c>
      <c r="L636" s="18" t="str">
        <f>IF(OR(I636="",J636="",N(I636)&lt;=0),"",1-J636/I636)</f>
        <v/>
      </c>
      <c r="M636" s="14"/>
      <c r="N636" s="19" t="str">
        <f>IF(AND(A636="",C636=""),"",IF(A636="","رقم المنتج ناقص",IF(AND($B$9="سلة",ISERROR(VALUE(A636))),"رقم المنتج: أرقام إنجليزية بس",IF(COUNTIF($A$11:$A$1010,A636)&gt;1,"رقم المنتج مكرر",IF(C636="","السعر الحالي ناقص",IF(H636="","حط نسبة خصم أو سعر عرض",IF(H636&lt;=0,"سعر العرض لازم يكون أكبر من صفر",IF(H636&gt;=C636,"سعر العرض = السعر أو أعلى",IF(AND(J636&lt;&gt;"",N(J636)&lt;0,M636&lt;&gt;"نعم"),"تحت التكلفة",IF($B$4="","حط نهاية العرض فوق",IF(AND($B$2&lt;&gt;"",$B$4&lt;$B$2),"النهاية قبل البداية",IF($B$4&lt;TODAY(),"تاريخ النهاية راح",IF(D636="","تمام، بس بدون تكلفة (ما نقدر نحسب ربحك)",IF(N(J636)&lt;0,"تحت التكلفة، وانت قاصد",IF(K636&lt;$B$7,"تمام، بس هامشك أقل من حدّك","جاهز")))))))))))))))</f>
        <v/>
      </c>
      <c r="O636" s="19" t="b">
        <f>AND(N636&lt;&gt;"",ISNA(MATCH(N636,{"رقم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7">
      <c r="A637" s="13"/>
      <c r="B637" s="14"/>
      <c r="C637" s="15"/>
      <c r="D637" s="15"/>
      <c r="E637" s="15"/>
      <c r="F637" s="16"/>
      <c r="G637" s="15"/>
      <c r="H637" s="17" t="str">
        <f>IF(OR(C637="",AND(F637="",G637="")),"",IF(G637&lt;&gt;"",ROUND(G637,2),IF($B$8="ريال كامل",ROUNDDOWN(C637*(1-IF(F637&gt;1,F637/100,F637)),0),IF($B$8="ينتهي بـ ٩",ROUND((C637*(1-IF(F637&gt;1,F637/100,F637))+1)/10,0)*10-1,ROUND(C637*(1-IF(F637&gt;1,F637/100,F637)),2)))))</f>
        <v/>
      </c>
      <c r="I637" s="17" t="str">
        <f>IF(OR(C637="",D637=""),"",ROUND(C637/IF($B$5="نعم",1+$B$6,1)-D637-N(E637),2))</f>
        <v/>
      </c>
      <c r="J637" s="17" t="str">
        <f>IF(OR(H637="",D637=""),"",ROUND(H637/IF($B$5="نعم",1+$B$6,1)-D637-N(E637),2))</f>
        <v/>
      </c>
      <c r="K637" s="18" t="str">
        <f>IF(OR(J637="",N(H637)&lt;=0),"",J637/(H637/IF($B$5="نعم",1+$B$6,1)))</f>
        <v/>
      </c>
      <c r="L637" s="18" t="str">
        <f>IF(OR(I637="",J637="",N(I637)&lt;=0),"",1-J637/I637)</f>
        <v/>
      </c>
      <c r="M637" s="14"/>
      <c r="N637" s="19" t="str">
        <f>IF(AND(A637="",C637=""),"",IF(A637="","رقم المنتج ناقص",IF(AND($B$9="سلة",ISERROR(VALUE(A637))),"رقم المنتج: أرقام إنجليزية بس",IF(COUNTIF($A$11:$A$1010,A637)&gt;1,"رقم المنتج مكرر",IF(C637="","السعر الحالي ناقص",IF(H637="","حط نسبة خصم أو سعر عرض",IF(H637&lt;=0,"سعر العرض لازم يكون أكبر من صفر",IF(H637&gt;=C637,"سعر العرض = السعر أو أعلى",IF(AND(J637&lt;&gt;"",N(J637)&lt;0,M637&lt;&gt;"نعم"),"تحت التكلفة",IF($B$4="","حط نهاية العرض فوق",IF(AND($B$2&lt;&gt;"",$B$4&lt;$B$2),"النهاية قبل البداية",IF($B$4&lt;TODAY(),"تاريخ النهاية راح",IF(D637="","تمام، بس بدون تكلفة (ما نقدر نحسب ربحك)",IF(N(J637)&lt;0,"تحت التكلفة، وانت قاصد",IF(K637&lt;$B$7,"تمام، بس هامشك أقل من حدّك","جاهز")))))))))))))))</f>
        <v/>
      </c>
      <c r="O637" s="19" t="b">
        <f>AND(N637&lt;&gt;"",ISNA(MATCH(N637,{"رقم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8">
      <c r="A638" s="13"/>
      <c r="B638" s="14"/>
      <c r="C638" s="15"/>
      <c r="D638" s="15"/>
      <c r="E638" s="15"/>
      <c r="F638" s="16"/>
      <c r="G638" s="15"/>
      <c r="H638" s="17" t="str">
        <f>IF(OR(C638="",AND(F638="",G638="")),"",IF(G638&lt;&gt;"",ROUND(G638,2),IF($B$8="ريال كامل",ROUNDDOWN(C638*(1-IF(F638&gt;1,F638/100,F638)),0),IF($B$8="ينتهي بـ ٩",ROUND((C638*(1-IF(F638&gt;1,F638/100,F638))+1)/10,0)*10-1,ROUND(C638*(1-IF(F638&gt;1,F638/100,F638)),2)))))</f>
        <v/>
      </c>
      <c r="I638" s="17" t="str">
        <f>IF(OR(C638="",D638=""),"",ROUND(C638/IF($B$5="نعم",1+$B$6,1)-D638-N(E638),2))</f>
        <v/>
      </c>
      <c r="J638" s="17" t="str">
        <f>IF(OR(H638="",D638=""),"",ROUND(H638/IF($B$5="نعم",1+$B$6,1)-D638-N(E638),2))</f>
        <v/>
      </c>
      <c r="K638" s="18" t="str">
        <f>IF(OR(J638="",N(H638)&lt;=0),"",J638/(H638/IF($B$5="نعم",1+$B$6,1)))</f>
        <v/>
      </c>
      <c r="L638" s="18" t="str">
        <f>IF(OR(I638="",J638="",N(I638)&lt;=0),"",1-J638/I638)</f>
        <v/>
      </c>
      <c r="M638" s="14"/>
      <c r="N638" s="19" t="str">
        <f>IF(AND(A638="",C638=""),"",IF(A638="","رقم المنتج ناقص",IF(AND($B$9="سلة",ISERROR(VALUE(A638))),"رقم المنتج: أرقام إنجليزية بس",IF(COUNTIF($A$11:$A$1010,A638)&gt;1,"رقم المنتج مكرر",IF(C638="","السعر الحالي ناقص",IF(H638="","حط نسبة خصم أو سعر عرض",IF(H638&lt;=0,"سعر العرض لازم يكون أكبر من صفر",IF(H638&gt;=C638,"سعر العرض = السعر أو أعلى",IF(AND(J638&lt;&gt;"",N(J638)&lt;0,M638&lt;&gt;"نعم"),"تحت التكلفة",IF($B$4="","حط نهاية العرض فوق",IF(AND($B$2&lt;&gt;"",$B$4&lt;$B$2),"النهاية قبل البداية",IF($B$4&lt;TODAY(),"تاريخ النهاية راح",IF(D638="","تمام، بس بدون تكلفة (ما نقدر نحسب ربحك)",IF(N(J638)&lt;0,"تحت التكلفة، وانت قاصد",IF(K638&lt;$B$7,"تمام، بس هامشك أقل من حدّك","جاهز")))))))))))))))</f>
        <v/>
      </c>
      <c r="O638" s="19" t="b">
        <f>AND(N638&lt;&gt;"",ISNA(MATCH(N638,{"رقم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39">
      <c r="A639" s="13"/>
      <c r="B639" s="14"/>
      <c r="C639" s="15"/>
      <c r="D639" s="15"/>
      <c r="E639" s="15"/>
      <c r="F639" s="16"/>
      <c r="G639" s="15"/>
      <c r="H639" s="17" t="str">
        <f>IF(OR(C639="",AND(F639="",G639="")),"",IF(G639&lt;&gt;"",ROUND(G639,2),IF($B$8="ريال كامل",ROUNDDOWN(C639*(1-IF(F639&gt;1,F639/100,F639)),0),IF($B$8="ينتهي بـ ٩",ROUND((C639*(1-IF(F639&gt;1,F639/100,F639))+1)/10,0)*10-1,ROUND(C639*(1-IF(F639&gt;1,F639/100,F639)),2)))))</f>
        <v/>
      </c>
      <c r="I639" s="17" t="str">
        <f>IF(OR(C639="",D639=""),"",ROUND(C639/IF($B$5="نعم",1+$B$6,1)-D639-N(E639),2))</f>
        <v/>
      </c>
      <c r="J639" s="17" t="str">
        <f>IF(OR(H639="",D639=""),"",ROUND(H639/IF($B$5="نعم",1+$B$6,1)-D639-N(E639),2))</f>
        <v/>
      </c>
      <c r="K639" s="18" t="str">
        <f>IF(OR(J639="",N(H639)&lt;=0),"",J639/(H639/IF($B$5="نعم",1+$B$6,1)))</f>
        <v/>
      </c>
      <c r="L639" s="18" t="str">
        <f>IF(OR(I639="",J639="",N(I639)&lt;=0),"",1-J639/I639)</f>
        <v/>
      </c>
      <c r="M639" s="14"/>
      <c r="N639" s="19" t="str">
        <f>IF(AND(A639="",C639=""),"",IF(A639="","رقم المنتج ناقص",IF(AND($B$9="سلة",ISERROR(VALUE(A639))),"رقم المنتج: أرقام إنجليزية بس",IF(COUNTIF($A$11:$A$1010,A639)&gt;1,"رقم المنتج مكرر",IF(C639="","السعر الحالي ناقص",IF(H639="","حط نسبة خصم أو سعر عرض",IF(H639&lt;=0,"سعر العرض لازم يكون أكبر من صفر",IF(H639&gt;=C639,"سعر العرض = السعر أو أعلى",IF(AND(J639&lt;&gt;"",N(J639)&lt;0,M639&lt;&gt;"نعم"),"تحت التكلفة",IF($B$4="","حط نهاية العرض فوق",IF(AND($B$2&lt;&gt;"",$B$4&lt;$B$2),"النهاية قبل البداية",IF($B$4&lt;TODAY(),"تاريخ النهاية راح",IF(D639="","تمام، بس بدون تكلفة (ما نقدر نحسب ربحك)",IF(N(J639)&lt;0,"تحت التكلفة، وانت قاصد",IF(K639&lt;$B$7,"تمام، بس هامشك أقل من حدّك","جاهز")))))))))))))))</f>
        <v/>
      </c>
      <c r="O639" s="19" t="b">
        <f>AND(N639&lt;&gt;"",ISNA(MATCH(N639,{"رقم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0">
      <c r="A640" s="13"/>
      <c r="B640" s="14"/>
      <c r="C640" s="15"/>
      <c r="D640" s="15"/>
      <c r="E640" s="15"/>
      <c r="F640" s="16"/>
      <c r="G640" s="15"/>
      <c r="H640" s="17" t="str">
        <f>IF(OR(C640="",AND(F640="",G640="")),"",IF(G640&lt;&gt;"",ROUND(G640,2),IF($B$8="ريال كامل",ROUNDDOWN(C640*(1-IF(F640&gt;1,F640/100,F640)),0),IF($B$8="ينتهي بـ ٩",ROUND((C640*(1-IF(F640&gt;1,F640/100,F640))+1)/10,0)*10-1,ROUND(C640*(1-IF(F640&gt;1,F640/100,F640)),2)))))</f>
        <v/>
      </c>
      <c r="I640" s="17" t="str">
        <f>IF(OR(C640="",D640=""),"",ROUND(C640/IF($B$5="نعم",1+$B$6,1)-D640-N(E640),2))</f>
        <v/>
      </c>
      <c r="J640" s="17" t="str">
        <f>IF(OR(H640="",D640=""),"",ROUND(H640/IF($B$5="نعم",1+$B$6,1)-D640-N(E640),2))</f>
        <v/>
      </c>
      <c r="K640" s="18" t="str">
        <f>IF(OR(J640="",N(H640)&lt;=0),"",J640/(H640/IF($B$5="نعم",1+$B$6,1)))</f>
        <v/>
      </c>
      <c r="L640" s="18" t="str">
        <f>IF(OR(I640="",J640="",N(I640)&lt;=0),"",1-J640/I640)</f>
        <v/>
      </c>
      <c r="M640" s="14"/>
      <c r="N640" s="19" t="str">
        <f>IF(AND(A640="",C640=""),"",IF(A640="","رقم المنتج ناقص",IF(AND($B$9="سلة",ISERROR(VALUE(A640))),"رقم المنتج: أرقام إنجليزية بس",IF(COUNTIF($A$11:$A$1010,A640)&gt;1,"رقم المنتج مكرر",IF(C640="","السعر الحالي ناقص",IF(H640="","حط نسبة خصم أو سعر عرض",IF(H640&lt;=0,"سعر العرض لازم يكون أكبر من صفر",IF(H640&gt;=C640,"سعر العرض = السعر أو أعلى",IF(AND(J640&lt;&gt;"",N(J640)&lt;0,M640&lt;&gt;"نعم"),"تحت التكلفة",IF($B$4="","حط نهاية العرض فوق",IF(AND($B$2&lt;&gt;"",$B$4&lt;$B$2),"النهاية قبل البداية",IF($B$4&lt;TODAY(),"تاريخ النهاية راح",IF(D640="","تمام، بس بدون تكلفة (ما نقدر نحسب ربحك)",IF(N(J640)&lt;0,"تحت التكلفة، وانت قاصد",IF(K640&lt;$B$7,"تمام، بس هامشك أقل من حدّك","جاهز")))))))))))))))</f>
        <v/>
      </c>
      <c r="O640" s="19" t="b">
        <f>AND(N640&lt;&gt;"",ISNA(MATCH(N640,{"رقم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1">
      <c r="A641" s="13"/>
      <c r="B641" s="14"/>
      <c r="C641" s="15"/>
      <c r="D641" s="15"/>
      <c r="E641" s="15"/>
      <c r="F641" s="16"/>
      <c r="G641" s="15"/>
      <c r="H641" s="17" t="str">
        <f>IF(OR(C641="",AND(F641="",G641="")),"",IF(G641&lt;&gt;"",ROUND(G641,2),IF($B$8="ريال كامل",ROUNDDOWN(C641*(1-IF(F641&gt;1,F641/100,F641)),0),IF($B$8="ينتهي بـ ٩",ROUND((C641*(1-IF(F641&gt;1,F641/100,F641))+1)/10,0)*10-1,ROUND(C641*(1-IF(F641&gt;1,F641/100,F641)),2)))))</f>
        <v/>
      </c>
      <c r="I641" s="17" t="str">
        <f>IF(OR(C641="",D641=""),"",ROUND(C641/IF($B$5="نعم",1+$B$6,1)-D641-N(E641),2))</f>
        <v/>
      </c>
      <c r="J641" s="17" t="str">
        <f>IF(OR(H641="",D641=""),"",ROUND(H641/IF($B$5="نعم",1+$B$6,1)-D641-N(E641),2))</f>
        <v/>
      </c>
      <c r="K641" s="18" t="str">
        <f>IF(OR(J641="",N(H641)&lt;=0),"",J641/(H641/IF($B$5="نعم",1+$B$6,1)))</f>
        <v/>
      </c>
      <c r="L641" s="18" t="str">
        <f>IF(OR(I641="",J641="",N(I641)&lt;=0),"",1-J641/I641)</f>
        <v/>
      </c>
      <c r="M641" s="14"/>
      <c r="N641" s="19" t="str">
        <f>IF(AND(A641="",C641=""),"",IF(A641="","رقم المنتج ناقص",IF(AND($B$9="سلة",ISERROR(VALUE(A641))),"رقم المنتج: أرقام إنجليزية بس",IF(COUNTIF($A$11:$A$1010,A641)&gt;1,"رقم المنتج مكرر",IF(C641="","السعر الحالي ناقص",IF(H641="","حط نسبة خصم أو سعر عرض",IF(H641&lt;=0,"سعر العرض لازم يكون أكبر من صفر",IF(H641&gt;=C641,"سعر العرض = السعر أو أعلى",IF(AND(J641&lt;&gt;"",N(J641)&lt;0,M641&lt;&gt;"نعم"),"تحت التكلفة",IF($B$4="","حط نهاية العرض فوق",IF(AND($B$2&lt;&gt;"",$B$4&lt;$B$2),"النهاية قبل البداية",IF($B$4&lt;TODAY(),"تاريخ النهاية راح",IF(D641="","تمام، بس بدون تكلفة (ما نقدر نحسب ربحك)",IF(N(J641)&lt;0,"تحت التكلفة، وانت قاصد",IF(K641&lt;$B$7,"تمام، بس هامشك أقل من حدّك","جاهز")))))))))))))))</f>
        <v/>
      </c>
      <c r="O641" s="19" t="b">
        <f>AND(N641&lt;&gt;"",ISNA(MATCH(N641,{"رقم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2">
      <c r="A642" s="13"/>
      <c r="B642" s="14"/>
      <c r="C642" s="15"/>
      <c r="D642" s="15"/>
      <c r="E642" s="15"/>
      <c r="F642" s="16"/>
      <c r="G642" s="15"/>
      <c r="H642" s="17" t="str">
        <f>IF(OR(C642="",AND(F642="",G642="")),"",IF(G642&lt;&gt;"",ROUND(G642,2),IF($B$8="ريال كامل",ROUNDDOWN(C642*(1-IF(F642&gt;1,F642/100,F642)),0),IF($B$8="ينتهي بـ ٩",ROUND((C642*(1-IF(F642&gt;1,F642/100,F642))+1)/10,0)*10-1,ROUND(C642*(1-IF(F642&gt;1,F642/100,F642)),2)))))</f>
        <v/>
      </c>
      <c r="I642" s="17" t="str">
        <f>IF(OR(C642="",D642=""),"",ROUND(C642/IF($B$5="نعم",1+$B$6,1)-D642-N(E642),2))</f>
        <v/>
      </c>
      <c r="J642" s="17" t="str">
        <f>IF(OR(H642="",D642=""),"",ROUND(H642/IF($B$5="نعم",1+$B$6,1)-D642-N(E642),2))</f>
        <v/>
      </c>
      <c r="K642" s="18" t="str">
        <f>IF(OR(J642="",N(H642)&lt;=0),"",J642/(H642/IF($B$5="نعم",1+$B$6,1)))</f>
        <v/>
      </c>
      <c r="L642" s="18" t="str">
        <f>IF(OR(I642="",J642="",N(I642)&lt;=0),"",1-J642/I642)</f>
        <v/>
      </c>
      <c r="M642" s="14"/>
      <c r="N642" s="19" t="str">
        <f>IF(AND(A642="",C642=""),"",IF(A642="","رقم المنتج ناقص",IF(AND($B$9="سلة",ISERROR(VALUE(A642))),"رقم المنتج: أرقام إنجليزية بس",IF(COUNTIF($A$11:$A$1010,A642)&gt;1,"رقم المنتج مكرر",IF(C642="","السعر الحالي ناقص",IF(H642="","حط نسبة خصم أو سعر عرض",IF(H642&lt;=0,"سعر العرض لازم يكون أكبر من صفر",IF(H642&gt;=C642,"سعر العرض = السعر أو أعلى",IF(AND(J642&lt;&gt;"",N(J642)&lt;0,M642&lt;&gt;"نعم"),"تحت التكلفة",IF($B$4="","حط نهاية العرض فوق",IF(AND($B$2&lt;&gt;"",$B$4&lt;$B$2),"النهاية قبل البداية",IF($B$4&lt;TODAY(),"تاريخ النهاية راح",IF(D642="","تمام، بس بدون تكلفة (ما نقدر نحسب ربحك)",IF(N(J642)&lt;0,"تحت التكلفة، وانت قاصد",IF(K642&lt;$B$7,"تمام، بس هامشك أقل من حدّك","جاهز")))))))))))))))</f>
        <v/>
      </c>
      <c r="O642" s="19" t="b">
        <f>AND(N642&lt;&gt;"",ISNA(MATCH(N642,{"رقم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3">
      <c r="A643" s="13"/>
      <c r="B643" s="14"/>
      <c r="C643" s="15"/>
      <c r="D643" s="15"/>
      <c r="E643" s="15"/>
      <c r="F643" s="16"/>
      <c r="G643" s="15"/>
      <c r="H643" s="17" t="str">
        <f>IF(OR(C643="",AND(F643="",G643="")),"",IF(G643&lt;&gt;"",ROUND(G643,2),IF($B$8="ريال كامل",ROUNDDOWN(C643*(1-IF(F643&gt;1,F643/100,F643)),0),IF($B$8="ينتهي بـ ٩",ROUND((C643*(1-IF(F643&gt;1,F643/100,F643))+1)/10,0)*10-1,ROUND(C643*(1-IF(F643&gt;1,F643/100,F643)),2)))))</f>
        <v/>
      </c>
      <c r="I643" s="17" t="str">
        <f>IF(OR(C643="",D643=""),"",ROUND(C643/IF($B$5="نعم",1+$B$6,1)-D643-N(E643),2))</f>
        <v/>
      </c>
      <c r="J643" s="17" t="str">
        <f>IF(OR(H643="",D643=""),"",ROUND(H643/IF($B$5="نعم",1+$B$6,1)-D643-N(E643),2))</f>
        <v/>
      </c>
      <c r="K643" s="18" t="str">
        <f>IF(OR(J643="",N(H643)&lt;=0),"",J643/(H643/IF($B$5="نعم",1+$B$6,1)))</f>
        <v/>
      </c>
      <c r="L643" s="18" t="str">
        <f>IF(OR(I643="",J643="",N(I643)&lt;=0),"",1-J643/I643)</f>
        <v/>
      </c>
      <c r="M643" s="14"/>
      <c r="N643" s="19" t="str">
        <f>IF(AND(A643="",C643=""),"",IF(A643="","رقم المنتج ناقص",IF(AND($B$9="سلة",ISERROR(VALUE(A643))),"رقم المنتج: أرقام إنجليزية بس",IF(COUNTIF($A$11:$A$1010,A643)&gt;1,"رقم المنتج مكرر",IF(C643="","السعر الحالي ناقص",IF(H643="","حط نسبة خصم أو سعر عرض",IF(H643&lt;=0,"سعر العرض لازم يكون أكبر من صفر",IF(H643&gt;=C643,"سعر العرض = السعر أو أعلى",IF(AND(J643&lt;&gt;"",N(J643)&lt;0,M643&lt;&gt;"نعم"),"تحت التكلفة",IF($B$4="","حط نهاية العرض فوق",IF(AND($B$2&lt;&gt;"",$B$4&lt;$B$2),"النهاية قبل البداية",IF($B$4&lt;TODAY(),"تاريخ النهاية راح",IF(D643="","تمام، بس بدون تكلفة (ما نقدر نحسب ربحك)",IF(N(J643)&lt;0,"تحت التكلفة، وانت قاصد",IF(K643&lt;$B$7,"تمام، بس هامشك أقل من حدّك","جاهز")))))))))))))))</f>
        <v/>
      </c>
      <c r="O643" s="19" t="b">
        <f>AND(N643&lt;&gt;"",ISNA(MATCH(N643,{"رقم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4">
      <c r="A644" s="13"/>
      <c r="B644" s="14"/>
      <c r="C644" s="15"/>
      <c r="D644" s="15"/>
      <c r="E644" s="15"/>
      <c r="F644" s="16"/>
      <c r="G644" s="15"/>
      <c r="H644" s="17" t="str">
        <f>IF(OR(C644="",AND(F644="",G644="")),"",IF(G644&lt;&gt;"",ROUND(G644,2),IF($B$8="ريال كامل",ROUNDDOWN(C644*(1-IF(F644&gt;1,F644/100,F644)),0),IF($B$8="ينتهي بـ ٩",ROUND((C644*(1-IF(F644&gt;1,F644/100,F644))+1)/10,0)*10-1,ROUND(C644*(1-IF(F644&gt;1,F644/100,F644)),2)))))</f>
        <v/>
      </c>
      <c r="I644" s="17" t="str">
        <f>IF(OR(C644="",D644=""),"",ROUND(C644/IF($B$5="نعم",1+$B$6,1)-D644-N(E644),2))</f>
        <v/>
      </c>
      <c r="J644" s="17" t="str">
        <f>IF(OR(H644="",D644=""),"",ROUND(H644/IF($B$5="نعم",1+$B$6,1)-D644-N(E644),2))</f>
        <v/>
      </c>
      <c r="K644" s="18" t="str">
        <f>IF(OR(J644="",N(H644)&lt;=0),"",J644/(H644/IF($B$5="نعم",1+$B$6,1)))</f>
        <v/>
      </c>
      <c r="L644" s="18" t="str">
        <f>IF(OR(I644="",J644="",N(I644)&lt;=0),"",1-J644/I644)</f>
        <v/>
      </c>
      <c r="M644" s="14"/>
      <c r="N644" s="19" t="str">
        <f>IF(AND(A644="",C644=""),"",IF(A644="","رقم المنتج ناقص",IF(AND($B$9="سلة",ISERROR(VALUE(A644))),"رقم المنتج: أرقام إنجليزية بس",IF(COUNTIF($A$11:$A$1010,A644)&gt;1,"رقم المنتج مكرر",IF(C644="","السعر الحالي ناقص",IF(H644="","حط نسبة خصم أو سعر عرض",IF(H644&lt;=0,"سعر العرض لازم يكون أكبر من صفر",IF(H644&gt;=C644,"سعر العرض = السعر أو أعلى",IF(AND(J644&lt;&gt;"",N(J644)&lt;0,M644&lt;&gt;"نعم"),"تحت التكلفة",IF($B$4="","حط نهاية العرض فوق",IF(AND($B$2&lt;&gt;"",$B$4&lt;$B$2),"النهاية قبل البداية",IF($B$4&lt;TODAY(),"تاريخ النهاية راح",IF(D644="","تمام، بس بدون تكلفة (ما نقدر نحسب ربحك)",IF(N(J644)&lt;0,"تحت التكلفة، وانت قاصد",IF(K644&lt;$B$7,"تمام، بس هامشك أقل من حدّك","جاهز")))))))))))))))</f>
        <v/>
      </c>
      <c r="O644" s="19" t="b">
        <f>AND(N644&lt;&gt;"",ISNA(MATCH(N644,{"رقم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5">
      <c r="A645" s="13"/>
      <c r="B645" s="14"/>
      <c r="C645" s="15"/>
      <c r="D645" s="15"/>
      <c r="E645" s="15"/>
      <c r="F645" s="16"/>
      <c r="G645" s="15"/>
      <c r="H645" s="17" t="str">
        <f>IF(OR(C645="",AND(F645="",G645="")),"",IF(G645&lt;&gt;"",ROUND(G645,2),IF($B$8="ريال كامل",ROUNDDOWN(C645*(1-IF(F645&gt;1,F645/100,F645)),0),IF($B$8="ينتهي بـ ٩",ROUND((C645*(1-IF(F645&gt;1,F645/100,F645))+1)/10,0)*10-1,ROUND(C645*(1-IF(F645&gt;1,F645/100,F645)),2)))))</f>
        <v/>
      </c>
      <c r="I645" s="17" t="str">
        <f>IF(OR(C645="",D645=""),"",ROUND(C645/IF($B$5="نعم",1+$B$6,1)-D645-N(E645),2))</f>
        <v/>
      </c>
      <c r="J645" s="17" t="str">
        <f>IF(OR(H645="",D645=""),"",ROUND(H645/IF($B$5="نعم",1+$B$6,1)-D645-N(E645),2))</f>
        <v/>
      </c>
      <c r="K645" s="18" t="str">
        <f>IF(OR(J645="",N(H645)&lt;=0),"",J645/(H645/IF($B$5="نعم",1+$B$6,1)))</f>
        <v/>
      </c>
      <c r="L645" s="18" t="str">
        <f>IF(OR(I645="",J645="",N(I645)&lt;=0),"",1-J645/I645)</f>
        <v/>
      </c>
      <c r="M645" s="14"/>
      <c r="N645" s="19" t="str">
        <f>IF(AND(A645="",C645=""),"",IF(A645="","رقم المنتج ناقص",IF(AND($B$9="سلة",ISERROR(VALUE(A645))),"رقم المنتج: أرقام إنجليزية بس",IF(COUNTIF($A$11:$A$1010,A645)&gt;1,"رقم المنتج مكرر",IF(C645="","السعر الحالي ناقص",IF(H645="","حط نسبة خصم أو سعر عرض",IF(H645&lt;=0,"سعر العرض لازم يكون أكبر من صفر",IF(H645&gt;=C645,"سعر العرض = السعر أو أعلى",IF(AND(J645&lt;&gt;"",N(J645)&lt;0,M645&lt;&gt;"نعم"),"تحت التكلفة",IF($B$4="","حط نهاية العرض فوق",IF(AND($B$2&lt;&gt;"",$B$4&lt;$B$2),"النهاية قبل البداية",IF($B$4&lt;TODAY(),"تاريخ النهاية راح",IF(D645="","تمام، بس بدون تكلفة (ما نقدر نحسب ربحك)",IF(N(J645)&lt;0,"تحت التكلفة، وانت قاصد",IF(K645&lt;$B$7,"تمام، بس هامشك أقل من حدّك","جاهز")))))))))))))))</f>
        <v/>
      </c>
      <c r="O645" s="19" t="b">
        <f>AND(N645&lt;&gt;"",ISNA(MATCH(N645,{"رقم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6">
      <c r="A646" s="13"/>
      <c r="B646" s="14"/>
      <c r="C646" s="15"/>
      <c r="D646" s="15"/>
      <c r="E646" s="15"/>
      <c r="F646" s="16"/>
      <c r="G646" s="15"/>
      <c r="H646" s="17" t="str">
        <f>IF(OR(C646="",AND(F646="",G646="")),"",IF(G646&lt;&gt;"",ROUND(G646,2),IF($B$8="ريال كامل",ROUNDDOWN(C646*(1-IF(F646&gt;1,F646/100,F646)),0),IF($B$8="ينتهي بـ ٩",ROUND((C646*(1-IF(F646&gt;1,F646/100,F646))+1)/10,0)*10-1,ROUND(C646*(1-IF(F646&gt;1,F646/100,F646)),2)))))</f>
        <v/>
      </c>
      <c r="I646" s="17" t="str">
        <f>IF(OR(C646="",D646=""),"",ROUND(C646/IF($B$5="نعم",1+$B$6,1)-D646-N(E646),2))</f>
        <v/>
      </c>
      <c r="J646" s="17" t="str">
        <f>IF(OR(H646="",D646=""),"",ROUND(H646/IF($B$5="نعم",1+$B$6,1)-D646-N(E646),2))</f>
        <v/>
      </c>
      <c r="K646" s="18" t="str">
        <f>IF(OR(J646="",N(H646)&lt;=0),"",J646/(H646/IF($B$5="نعم",1+$B$6,1)))</f>
        <v/>
      </c>
      <c r="L646" s="18" t="str">
        <f>IF(OR(I646="",J646="",N(I646)&lt;=0),"",1-J646/I646)</f>
        <v/>
      </c>
      <c r="M646" s="14"/>
      <c r="N646" s="19" t="str">
        <f>IF(AND(A646="",C646=""),"",IF(A646="","رقم المنتج ناقص",IF(AND($B$9="سلة",ISERROR(VALUE(A646))),"رقم المنتج: أرقام إنجليزية بس",IF(COUNTIF($A$11:$A$1010,A646)&gt;1,"رقم المنتج مكرر",IF(C646="","السعر الحالي ناقص",IF(H646="","حط نسبة خصم أو سعر عرض",IF(H646&lt;=0,"سعر العرض لازم يكون أكبر من صفر",IF(H646&gt;=C646,"سعر العرض = السعر أو أعلى",IF(AND(J646&lt;&gt;"",N(J646)&lt;0,M646&lt;&gt;"نعم"),"تحت التكلفة",IF($B$4="","حط نهاية العرض فوق",IF(AND($B$2&lt;&gt;"",$B$4&lt;$B$2),"النهاية قبل البداية",IF($B$4&lt;TODAY(),"تاريخ النهاية راح",IF(D646="","تمام، بس بدون تكلفة (ما نقدر نحسب ربحك)",IF(N(J646)&lt;0,"تحت التكلفة، وانت قاصد",IF(K646&lt;$B$7,"تمام، بس هامشك أقل من حدّك","جاهز")))))))))))))))</f>
        <v/>
      </c>
      <c r="O646" s="19" t="b">
        <f>AND(N646&lt;&gt;"",ISNA(MATCH(N646,{"رقم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7">
      <c r="A647" s="13"/>
      <c r="B647" s="14"/>
      <c r="C647" s="15"/>
      <c r="D647" s="15"/>
      <c r="E647" s="15"/>
      <c r="F647" s="16"/>
      <c r="G647" s="15"/>
      <c r="H647" s="17" t="str">
        <f>IF(OR(C647="",AND(F647="",G647="")),"",IF(G647&lt;&gt;"",ROUND(G647,2),IF($B$8="ريال كامل",ROUNDDOWN(C647*(1-IF(F647&gt;1,F647/100,F647)),0),IF($B$8="ينتهي بـ ٩",ROUND((C647*(1-IF(F647&gt;1,F647/100,F647))+1)/10,0)*10-1,ROUND(C647*(1-IF(F647&gt;1,F647/100,F647)),2)))))</f>
        <v/>
      </c>
      <c r="I647" s="17" t="str">
        <f>IF(OR(C647="",D647=""),"",ROUND(C647/IF($B$5="نعم",1+$B$6,1)-D647-N(E647),2))</f>
        <v/>
      </c>
      <c r="J647" s="17" t="str">
        <f>IF(OR(H647="",D647=""),"",ROUND(H647/IF($B$5="نعم",1+$B$6,1)-D647-N(E647),2))</f>
        <v/>
      </c>
      <c r="K647" s="18" t="str">
        <f>IF(OR(J647="",N(H647)&lt;=0),"",J647/(H647/IF($B$5="نعم",1+$B$6,1)))</f>
        <v/>
      </c>
      <c r="L647" s="18" t="str">
        <f>IF(OR(I647="",J647="",N(I647)&lt;=0),"",1-J647/I647)</f>
        <v/>
      </c>
      <c r="M647" s="14"/>
      <c r="N647" s="19" t="str">
        <f>IF(AND(A647="",C647=""),"",IF(A647="","رقم المنتج ناقص",IF(AND($B$9="سلة",ISERROR(VALUE(A647))),"رقم المنتج: أرقام إنجليزية بس",IF(COUNTIF($A$11:$A$1010,A647)&gt;1,"رقم المنتج مكرر",IF(C647="","السعر الحالي ناقص",IF(H647="","حط نسبة خصم أو سعر عرض",IF(H647&lt;=0,"سعر العرض لازم يكون أكبر من صفر",IF(H647&gt;=C647,"سعر العرض = السعر أو أعلى",IF(AND(J647&lt;&gt;"",N(J647)&lt;0,M647&lt;&gt;"نعم"),"تحت التكلفة",IF($B$4="","حط نهاية العرض فوق",IF(AND($B$2&lt;&gt;"",$B$4&lt;$B$2),"النهاية قبل البداية",IF($B$4&lt;TODAY(),"تاريخ النهاية راح",IF(D647="","تمام، بس بدون تكلفة (ما نقدر نحسب ربحك)",IF(N(J647)&lt;0,"تحت التكلفة، وانت قاصد",IF(K647&lt;$B$7,"تمام، بس هامشك أقل من حدّك","جاهز")))))))))))))))</f>
        <v/>
      </c>
      <c r="O647" s="19" t="b">
        <f>AND(N647&lt;&gt;"",ISNA(MATCH(N647,{"رقم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8">
      <c r="A648" s="13"/>
      <c r="B648" s="14"/>
      <c r="C648" s="15"/>
      <c r="D648" s="15"/>
      <c r="E648" s="15"/>
      <c r="F648" s="16"/>
      <c r="G648" s="15"/>
      <c r="H648" s="17" t="str">
        <f>IF(OR(C648="",AND(F648="",G648="")),"",IF(G648&lt;&gt;"",ROUND(G648,2),IF($B$8="ريال كامل",ROUNDDOWN(C648*(1-IF(F648&gt;1,F648/100,F648)),0),IF($B$8="ينتهي بـ ٩",ROUND((C648*(1-IF(F648&gt;1,F648/100,F648))+1)/10,0)*10-1,ROUND(C648*(1-IF(F648&gt;1,F648/100,F648)),2)))))</f>
        <v/>
      </c>
      <c r="I648" s="17" t="str">
        <f>IF(OR(C648="",D648=""),"",ROUND(C648/IF($B$5="نعم",1+$B$6,1)-D648-N(E648),2))</f>
        <v/>
      </c>
      <c r="J648" s="17" t="str">
        <f>IF(OR(H648="",D648=""),"",ROUND(H648/IF($B$5="نعم",1+$B$6,1)-D648-N(E648),2))</f>
        <v/>
      </c>
      <c r="K648" s="18" t="str">
        <f>IF(OR(J648="",N(H648)&lt;=0),"",J648/(H648/IF($B$5="نعم",1+$B$6,1)))</f>
        <v/>
      </c>
      <c r="L648" s="18" t="str">
        <f>IF(OR(I648="",J648="",N(I648)&lt;=0),"",1-J648/I648)</f>
        <v/>
      </c>
      <c r="M648" s="14"/>
      <c r="N648" s="19" t="str">
        <f>IF(AND(A648="",C648=""),"",IF(A648="","رقم المنتج ناقص",IF(AND($B$9="سلة",ISERROR(VALUE(A648))),"رقم المنتج: أرقام إنجليزية بس",IF(COUNTIF($A$11:$A$1010,A648)&gt;1,"رقم المنتج مكرر",IF(C648="","السعر الحالي ناقص",IF(H648="","حط نسبة خصم أو سعر عرض",IF(H648&lt;=0,"سعر العرض لازم يكون أكبر من صفر",IF(H648&gt;=C648,"سعر العرض = السعر أو أعلى",IF(AND(J648&lt;&gt;"",N(J648)&lt;0,M648&lt;&gt;"نعم"),"تحت التكلفة",IF($B$4="","حط نهاية العرض فوق",IF(AND($B$2&lt;&gt;"",$B$4&lt;$B$2),"النهاية قبل البداية",IF($B$4&lt;TODAY(),"تاريخ النهاية راح",IF(D648="","تمام، بس بدون تكلفة (ما نقدر نحسب ربحك)",IF(N(J648)&lt;0,"تحت التكلفة، وانت قاصد",IF(K648&lt;$B$7,"تمام، بس هامشك أقل من حدّك","جاهز")))))))))))))))</f>
        <v/>
      </c>
      <c r="O648" s="19" t="b">
        <f>AND(N648&lt;&gt;"",ISNA(MATCH(N648,{"رقم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49">
      <c r="A649" s="13"/>
      <c r="B649" s="14"/>
      <c r="C649" s="15"/>
      <c r="D649" s="15"/>
      <c r="E649" s="15"/>
      <c r="F649" s="16"/>
      <c r="G649" s="15"/>
      <c r="H649" s="17" t="str">
        <f>IF(OR(C649="",AND(F649="",G649="")),"",IF(G649&lt;&gt;"",ROUND(G649,2),IF($B$8="ريال كامل",ROUNDDOWN(C649*(1-IF(F649&gt;1,F649/100,F649)),0),IF($B$8="ينتهي بـ ٩",ROUND((C649*(1-IF(F649&gt;1,F649/100,F649))+1)/10,0)*10-1,ROUND(C649*(1-IF(F649&gt;1,F649/100,F649)),2)))))</f>
        <v/>
      </c>
      <c r="I649" s="17" t="str">
        <f>IF(OR(C649="",D649=""),"",ROUND(C649/IF($B$5="نعم",1+$B$6,1)-D649-N(E649),2))</f>
        <v/>
      </c>
      <c r="J649" s="17" t="str">
        <f>IF(OR(H649="",D649=""),"",ROUND(H649/IF($B$5="نعم",1+$B$6,1)-D649-N(E649),2))</f>
        <v/>
      </c>
      <c r="K649" s="18" t="str">
        <f>IF(OR(J649="",N(H649)&lt;=0),"",J649/(H649/IF($B$5="نعم",1+$B$6,1)))</f>
        <v/>
      </c>
      <c r="L649" s="18" t="str">
        <f>IF(OR(I649="",J649="",N(I649)&lt;=0),"",1-J649/I649)</f>
        <v/>
      </c>
      <c r="M649" s="14"/>
      <c r="N649" s="19" t="str">
        <f>IF(AND(A649="",C649=""),"",IF(A649="","رقم المنتج ناقص",IF(AND($B$9="سلة",ISERROR(VALUE(A649))),"رقم المنتج: أرقام إنجليزية بس",IF(COUNTIF($A$11:$A$1010,A649)&gt;1,"رقم المنتج مكرر",IF(C649="","السعر الحالي ناقص",IF(H649="","حط نسبة خصم أو سعر عرض",IF(H649&lt;=0,"سعر العرض لازم يكون أكبر من صفر",IF(H649&gt;=C649,"سعر العرض = السعر أو أعلى",IF(AND(J649&lt;&gt;"",N(J649)&lt;0,M649&lt;&gt;"نعم"),"تحت التكلفة",IF($B$4="","حط نهاية العرض فوق",IF(AND($B$2&lt;&gt;"",$B$4&lt;$B$2),"النهاية قبل البداية",IF($B$4&lt;TODAY(),"تاريخ النهاية راح",IF(D649="","تمام، بس بدون تكلفة (ما نقدر نحسب ربحك)",IF(N(J649)&lt;0,"تحت التكلفة، وانت قاصد",IF(K649&lt;$B$7,"تمام، بس هامشك أقل من حدّك","جاهز")))))))))))))))</f>
        <v/>
      </c>
      <c r="O649" s="19" t="b">
        <f>AND(N649&lt;&gt;"",ISNA(MATCH(N649,{"رقم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0">
      <c r="A650" s="13"/>
      <c r="B650" s="14"/>
      <c r="C650" s="15"/>
      <c r="D650" s="15"/>
      <c r="E650" s="15"/>
      <c r="F650" s="16"/>
      <c r="G650" s="15"/>
      <c r="H650" s="17" t="str">
        <f>IF(OR(C650="",AND(F650="",G650="")),"",IF(G650&lt;&gt;"",ROUND(G650,2),IF($B$8="ريال كامل",ROUNDDOWN(C650*(1-IF(F650&gt;1,F650/100,F650)),0),IF($B$8="ينتهي بـ ٩",ROUND((C650*(1-IF(F650&gt;1,F650/100,F650))+1)/10,0)*10-1,ROUND(C650*(1-IF(F650&gt;1,F650/100,F650)),2)))))</f>
        <v/>
      </c>
      <c r="I650" s="17" t="str">
        <f>IF(OR(C650="",D650=""),"",ROUND(C650/IF($B$5="نعم",1+$B$6,1)-D650-N(E650),2))</f>
        <v/>
      </c>
      <c r="J650" s="17" t="str">
        <f>IF(OR(H650="",D650=""),"",ROUND(H650/IF($B$5="نعم",1+$B$6,1)-D650-N(E650),2))</f>
        <v/>
      </c>
      <c r="K650" s="18" t="str">
        <f>IF(OR(J650="",N(H650)&lt;=0),"",J650/(H650/IF($B$5="نعم",1+$B$6,1)))</f>
        <v/>
      </c>
      <c r="L650" s="18" t="str">
        <f>IF(OR(I650="",J650="",N(I650)&lt;=0),"",1-J650/I650)</f>
        <v/>
      </c>
      <c r="M650" s="14"/>
      <c r="N650" s="19" t="str">
        <f>IF(AND(A650="",C650=""),"",IF(A650="","رقم المنتج ناقص",IF(AND($B$9="سلة",ISERROR(VALUE(A650))),"رقم المنتج: أرقام إنجليزية بس",IF(COUNTIF($A$11:$A$1010,A650)&gt;1,"رقم المنتج مكرر",IF(C650="","السعر الحالي ناقص",IF(H650="","حط نسبة خصم أو سعر عرض",IF(H650&lt;=0,"سعر العرض لازم يكون أكبر من صفر",IF(H650&gt;=C650,"سعر العرض = السعر أو أعلى",IF(AND(J650&lt;&gt;"",N(J650)&lt;0,M650&lt;&gt;"نعم"),"تحت التكلفة",IF($B$4="","حط نهاية العرض فوق",IF(AND($B$2&lt;&gt;"",$B$4&lt;$B$2),"النهاية قبل البداية",IF($B$4&lt;TODAY(),"تاريخ النهاية راح",IF(D650="","تمام، بس بدون تكلفة (ما نقدر نحسب ربحك)",IF(N(J650)&lt;0,"تحت التكلفة، وانت قاصد",IF(K650&lt;$B$7,"تمام، بس هامشك أقل من حدّك","جاهز")))))))))))))))</f>
        <v/>
      </c>
      <c r="O650" s="19" t="b">
        <f>AND(N650&lt;&gt;"",ISNA(MATCH(N650,{"رقم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1">
      <c r="A651" s="13"/>
      <c r="B651" s="14"/>
      <c r="C651" s="15"/>
      <c r="D651" s="15"/>
      <c r="E651" s="15"/>
      <c r="F651" s="16"/>
      <c r="G651" s="15"/>
      <c r="H651" s="17" t="str">
        <f>IF(OR(C651="",AND(F651="",G651="")),"",IF(G651&lt;&gt;"",ROUND(G651,2),IF($B$8="ريال كامل",ROUNDDOWN(C651*(1-IF(F651&gt;1,F651/100,F651)),0),IF($B$8="ينتهي بـ ٩",ROUND((C651*(1-IF(F651&gt;1,F651/100,F651))+1)/10,0)*10-1,ROUND(C651*(1-IF(F651&gt;1,F651/100,F651)),2)))))</f>
        <v/>
      </c>
      <c r="I651" s="17" t="str">
        <f>IF(OR(C651="",D651=""),"",ROUND(C651/IF($B$5="نعم",1+$B$6,1)-D651-N(E651),2))</f>
        <v/>
      </c>
      <c r="J651" s="17" t="str">
        <f>IF(OR(H651="",D651=""),"",ROUND(H651/IF($B$5="نعم",1+$B$6,1)-D651-N(E651),2))</f>
        <v/>
      </c>
      <c r="K651" s="18" t="str">
        <f>IF(OR(J651="",N(H651)&lt;=0),"",J651/(H651/IF($B$5="نعم",1+$B$6,1)))</f>
        <v/>
      </c>
      <c r="L651" s="18" t="str">
        <f>IF(OR(I651="",J651="",N(I651)&lt;=0),"",1-J651/I651)</f>
        <v/>
      </c>
      <c r="M651" s="14"/>
      <c r="N651" s="19" t="str">
        <f>IF(AND(A651="",C651=""),"",IF(A651="","رقم المنتج ناقص",IF(AND($B$9="سلة",ISERROR(VALUE(A651))),"رقم المنتج: أرقام إنجليزية بس",IF(COUNTIF($A$11:$A$1010,A651)&gt;1,"رقم المنتج مكرر",IF(C651="","السعر الحالي ناقص",IF(H651="","حط نسبة خصم أو سعر عرض",IF(H651&lt;=0,"سعر العرض لازم يكون أكبر من صفر",IF(H651&gt;=C651,"سعر العرض = السعر أو أعلى",IF(AND(J651&lt;&gt;"",N(J651)&lt;0,M651&lt;&gt;"نعم"),"تحت التكلفة",IF($B$4="","حط نهاية العرض فوق",IF(AND($B$2&lt;&gt;"",$B$4&lt;$B$2),"النهاية قبل البداية",IF($B$4&lt;TODAY(),"تاريخ النهاية راح",IF(D651="","تمام، بس بدون تكلفة (ما نقدر نحسب ربحك)",IF(N(J651)&lt;0,"تحت التكلفة، وانت قاصد",IF(K651&lt;$B$7,"تمام، بس هامشك أقل من حدّك","جاهز")))))))))))))))</f>
        <v/>
      </c>
      <c r="O651" s="19" t="b">
        <f>AND(N651&lt;&gt;"",ISNA(MATCH(N651,{"رقم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2">
      <c r="A652" s="13"/>
      <c r="B652" s="14"/>
      <c r="C652" s="15"/>
      <c r="D652" s="15"/>
      <c r="E652" s="15"/>
      <c r="F652" s="16"/>
      <c r="G652" s="15"/>
      <c r="H652" s="17" t="str">
        <f>IF(OR(C652="",AND(F652="",G652="")),"",IF(G652&lt;&gt;"",ROUND(G652,2),IF($B$8="ريال كامل",ROUNDDOWN(C652*(1-IF(F652&gt;1,F652/100,F652)),0),IF($B$8="ينتهي بـ ٩",ROUND((C652*(1-IF(F652&gt;1,F652/100,F652))+1)/10,0)*10-1,ROUND(C652*(1-IF(F652&gt;1,F652/100,F652)),2)))))</f>
        <v/>
      </c>
      <c r="I652" s="17" t="str">
        <f>IF(OR(C652="",D652=""),"",ROUND(C652/IF($B$5="نعم",1+$B$6,1)-D652-N(E652),2))</f>
        <v/>
      </c>
      <c r="J652" s="17" t="str">
        <f>IF(OR(H652="",D652=""),"",ROUND(H652/IF($B$5="نعم",1+$B$6,1)-D652-N(E652),2))</f>
        <v/>
      </c>
      <c r="K652" s="18" t="str">
        <f>IF(OR(J652="",N(H652)&lt;=0),"",J652/(H652/IF($B$5="نعم",1+$B$6,1)))</f>
        <v/>
      </c>
      <c r="L652" s="18" t="str">
        <f>IF(OR(I652="",J652="",N(I652)&lt;=0),"",1-J652/I652)</f>
        <v/>
      </c>
      <c r="M652" s="14"/>
      <c r="N652" s="19" t="str">
        <f>IF(AND(A652="",C652=""),"",IF(A652="","رقم المنتج ناقص",IF(AND($B$9="سلة",ISERROR(VALUE(A652))),"رقم المنتج: أرقام إنجليزية بس",IF(COUNTIF($A$11:$A$1010,A652)&gt;1,"رقم المنتج مكرر",IF(C652="","السعر الحالي ناقص",IF(H652="","حط نسبة خصم أو سعر عرض",IF(H652&lt;=0,"سعر العرض لازم يكون أكبر من صفر",IF(H652&gt;=C652,"سعر العرض = السعر أو أعلى",IF(AND(J652&lt;&gt;"",N(J652)&lt;0,M652&lt;&gt;"نعم"),"تحت التكلفة",IF($B$4="","حط نهاية العرض فوق",IF(AND($B$2&lt;&gt;"",$B$4&lt;$B$2),"النهاية قبل البداية",IF($B$4&lt;TODAY(),"تاريخ النهاية راح",IF(D652="","تمام، بس بدون تكلفة (ما نقدر نحسب ربحك)",IF(N(J652)&lt;0,"تحت التكلفة، وانت قاصد",IF(K652&lt;$B$7,"تمام، بس هامشك أقل من حدّك","جاهز")))))))))))))))</f>
        <v/>
      </c>
      <c r="O652" s="19" t="b">
        <f>AND(N652&lt;&gt;"",ISNA(MATCH(N652,{"رقم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3">
      <c r="A653" s="13"/>
      <c r="B653" s="14"/>
      <c r="C653" s="15"/>
      <c r="D653" s="15"/>
      <c r="E653" s="15"/>
      <c r="F653" s="16"/>
      <c r="G653" s="15"/>
      <c r="H653" s="17" t="str">
        <f>IF(OR(C653="",AND(F653="",G653="")),"",IF(G653&lt;&gt;"",ROUND(G653,2),IF($B$8="ريال كامل",ROUNDDOWN(C653*(1-IF(F653&gt;1,F653/100,F653)),0),IF($B$8="ينتهي بـ ٩",ROUND((C653*(1-IF(F653&gt;1,F653/100,F653))+1)/10,0)*10-1,ROUND(C653*(1-IF(F653&gt;1,F653/100,F653)),2)))))</f>
        <v/>
      </c>
      <c r="I653" s="17" t="str">
        <f>IF(OR(C653="",D653=""),"",ROUND(C653/IF($B$5="نعم",1+$B$6,1)-D653-N(E653),2))</f>
        <v/>
      </c>
      <c r="J653" s="17" t="str">
        <f>IF(OR(H653="",D653=""),"",ROUND(H653/IF($B$5="نعم",1+$B$6,1)-D653-N(E653),2))</f>
        <v/>
      </c>
      <c r="K653" s="18" t="str">
        <f>IF(OR(J653="",N(H653)&lt;=0),"",J653/(H653/IF($B$5="نعم",1+$B$6,1)))</f>
        <v/>
      </c>
      <c r="L653" s="18" t="str">
        <f>IF(OR(I653="",J653="",N(I653)&lt;=0),"",1-J653/I653)</f>
        <v/>
      </c>
      <c r="M653" s="14"/>
      <c r="N653" s="19" t="str">
        <f>IF(AND(A653="",C653=""),"",IF(A653="","رقم المنتج ناقص",IF(AND($B$9="سلة",ISERROR(VALUE(A653))),"رقم المنتج: أرقام إنجليزية بس",IF(COUNTIF($A$11:$A$1010,A653)&gt;1,"رقم المنتج مكرر",IF(C653="","السعر الحالي ناقص",IF(H653="","حط نسبة خصم أو سعر عرض",IF(H653&lt;=0,"سعر العرض لازم يكون أكبر من صفر",IF(H653&gt;=C653,"سعر العرض = السعر أو أعلى",IF(AND(J653&lt;&gt;"",N(J653)&lt;0,M653&lt;&gt;"نعم"),"تحت التكلفة",IF($B$4="","حط نهاية العرض فوق",IF(AND($B$2&lt;&gt;"",$B$4&lt;$B$2),"النهاية قبل البداية",IF($B$4&lt;TODAY(),"تاريخ النهاية راح",IF(D653="","تمام، بس بدون تكلفة (ما نقدر نحسب ربحك)",IF(N(J653)&lt;0,"تحت التكلفة، وانت قاصد",IF(K653&lt;$B$7,"تمام، بس هامشك أقل من حدّك","جاهز")))))))))))))))</f>
        <v/>
      </c>
      <c r="O653" s="19" t="b">
        <f>AND(N653&lt;&gt;"",ISNA(MATCH(N653,{"رقم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4">
      <c r="A654" s="13"/>
      <c r="B654" s="14"/>
      <c r="C654" s="15"/>
      <c r="D654" s="15"/>
      <c r="E654" s="15"/>
      <c r="F654" s="16"/>
      <c r="G654" s="15"/>
      <c r="H654" s="17" t="str">
        <f>IF(OR(C654="",AND(F654="",G654="")),"",IF(G654&lt;&gt;"",ROUND(G654,2),IF($B$8="ريال كامل",ROUNDDOWN(C654*(1-IF(F654&gt;1,F654/100,F654)),0),IF($B$8="ينتهي بـ ٩",ROUND((C654*(1-IF(F654&gt;1,F654/100,F654))+1)/10,0)*10-1,ROUND(C654*(1-IF(F654&gt;1,F654/100,F654)),2)))))</f>
        <v/>
      </c>
      <c r="I654" s="17" t="str">
        <f>IF(OR(C654="",D654=""),"",ROUND(C654/IF($B$5="نعم",1+$B$6,1)-D654-N(E654),2))</f>
        <v/>
      </c>
      <c r="J654" s="17" t="str">
        <f>IF(OR(H654="",D654=""),"",ROUND(H654/IF($B$5="نعم",1+$B$6,1)-D654-N(E654),2))</f>
        <v/>
      </c>
      <c r="K654" s="18" t="str">
        <f>IF(OR(J654="",N(H654)&lt;=0),"",J654/(H654/IF($B$5="نعم",1+$B$6,1)))</f>
        <v/>
      </c>
      <c r="L654" s="18" t="str">
        <f>IF(OR(I654="",J654="",N(I654)&lt;=0),"",1-J654/I654)</f>
        <v/>
      </c>
      <c r="M654" s="14"/>
      <c r="N654" s="19" t="str">
        <f>IF(AND(A654="",C654=""),"",IF(A654="","رقم المنتج ناقص",IF(AND($B$9="سلة",ISERROR(VALUE(A654))),"رقم المنتج: أرقام إنجليزية بس",IF(COUNTIF($A$11:$A$1010,A654)&gt;1,"رقم المنتج مكرر",IF(C654="","السعر الحالي ناقص",IF(H654="","حط نسبة خصم أو سعر عرض",IF(H654&lt;=0,"سعر العرض لازم يكون أكبر من صفر",IF(H654&gt;=C654,"سعر العرض = السعر أو أعلى",IF(AND(J654&lt;&gt;"",N(J654)&lt;0,M654&lt;&gt;"نعم"),"تحت التكلفة",IF($B$4="","حط نهاية العرض فوق",IF(AND($B$2&lt;&gt;"",$B$4&lt;$B$2),"النهاية قبل البداية",IF($B$4&lt;TODAY(),"تاريخ النهاية راح",IF(D654="","تمام، بس بدون تكلفة (ما نقدر نحسب ربحك)",IF(N(J654)&lt;0,"تحت التكلفة، وانت قاصد",IF(K654&lt;$B$7,"تمام، بس هامشك أقل من حدّك","جاهز")))))))))))))))</f>
        <v/>
      </c>
      <c r="O654" s="19" t="b">
        <f>AND(N654&lt;&gt;"",ISNA(MATCH(N654,{"رقم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5">
      <c r="A655" s="13"/>
      <c r="B655" s="14"/>
      <c r="C655" s="15"/>
      <c r="D655" s="15"/>
      <c r="E655" s="15"/>
      <c r="F655" s="16"/>
      <c r="G655" s="15"/>
      <c r="H655" s="17" t="str">
        <f>IF(OR(C655="",AND(F655="",G655="")),"",IF(G655&lt;&gt;"",ROUND(G655,2),IF($B$8="ريال كامل",ROUNDDOWN(C655*(1-IF(F655&gt;1,F655/100,F655)),0),IF($B$8="ينتهي بـ ٩",ROUND((C655*(1-IF(F655&gt;1,F655/100,F655))+1)/10,0)*10-1,ROUND(C655*(1-IF(F655&gt;1,F655/100,F655)),2)))))</f>
        <v/>
      </c>
      <c r="I655" s="17" t="str">
        <f>IF(OR(C655="",D655=""),"",ROUND(C655/IF($B$5="نعم",1+$B$6,1)-D655-N(E655),2))</f>
        <v/>
      </c>
      <c r="J655" s="17" t="str">
        <f>IF(OR(H655="",D655=""),"",ROUND(H655/IF($B$5="نعم",1+$B$6,1)-D655-N(E655),2))</f>
        <v/>
      </c>
      <c r="K655" s="18" t="str">
        <f>IF(OR(J655="",N(H655)&lt;=0),"",J655/(H655/IF($B$5="نعم",1+$B$6,1)))</f>
        <v/>
      </c>
      <c r="L655" s="18" t="str">
        <f>IF(OR(I655="",J655="",N(I655)&lt;=0),"",1-J655/I655)</f>
        <v/>
      </c>
      <c r="M655" s="14"/>
      <c r="N655" s="19" t="str">
        <f>IF(AND(A655="",C655=""),"",IF(A655="","رقم المنتج ناقص",IF(AND($B$9="سلة",ISERROR(VALUE(A655))),"رقم المنتج: أرقام إنجليزية بس",IF(COUNTIF($A$11:$A$1010,A655)&gt;1,"رقم المنتج مكرر",IF(C655="","السعر الحالي ناقص",IF(H655="","حط نسبة خصم أو سعر عرض",IF(H655&lt;=0,"سعر العرض لازم يكون أكبر من صفر",IF(H655&gt;=C655,"سعر العرض = السعر أو أعلى",IF(AND(J655&lt;&gt;"",N(J655)&lt;0,M655&lt;&gt;"نعم"),"تحت التكلفة",IF($B$4="","حط نهاية العرض فوق",IF(AND($B$2&lt;&gt;"",$B$4&lt;$B$2),"النهاية قبل البداية",IF($B$4&lt;TODAY(),"تاريخ النهاية راح",IF(D655="","تمام، بس بدون تكلفة (ما نقدر نحسب ربحك)",IF(N(J655)&lt;0,"تحت التكلفة، وانت قاصد",IF(K655&lt;$B$7,"تمام، بس هامشك أقل من حدّك","جاهز")))))))))))))))</f>
        <v/>
      </c>
      <c r="O655" s="19" t="b">
        <f>AND(N655&lt;&gt;"",ISNA(MATCH(N655,{"رقم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6">
      <c r="A656" s="13"/>
      <c r="B656" s="14"/>
      <c r="C656" s="15"/>
      <c r="D656" s="15"/>
      <c r="E656" s="15"/>
      <c r="F656" s="16"/>
      <c r="G656" s="15"/>
      <c r="H656" s="17" t="str">
        <f>IF(OR(C656="",AND(F656="",G656="")),"",IF(G656&lt;&gt;"",ROUND(G656,2),IF($B$8="ريال كامل",ROUNDDOWN(C656*(1-IF(F656&gt;1,F656/100,F656)),0),IF($B$8="ينتهي بـ ٩",ROUND((C656*(1-IF(F656&gt;1,F656/100,F656))+1)/10,0)*10-1,ROUND(C656*(1-IF(F656&gt;1,F656/100,F656)),2)))))</f>
        <v/>
      </c>
      <c r="I656" s="17" t="str">
        <f>IF(OR(C656="",D656=""),"",ROUND(C656/IF($B$5="نعم",1+$B$6,1)-D656-N(E656),2))</f>
        <v/>
      </c>
      <c r="J656" s="17" t="str">
        <f>IF(OR(H656="",D656=""),"",ROUND(H656/IF($B$5="نعم",1+$B$6,1)-D656-N(E656),2))</f>
        <v/>
      </c>
      <c r="K656" s="18" t="str">
        <f>IF(OR(J656="",N(H656)&lt;=0),"",J656/(H656/IF($B$5="نعم",1+$B$6,1)))</f>
        <v/>
      </c>
      <c r="L656" s="18" t="str">
        <f>IF(OR(I656="",J656="",N(I656)&lt;=0),"",1-J656/I656)</f>
        <v/>
      </c>
      <c r="M656" s="14"/>
      <c r="N656" s="19" t="str">
        <f>IF(AND(A656="",C656=""),"",IF(A656="","رقم المنتج ناقص",IF(AND($B$9="سلة",ISERROR(VALUE(A656))),"رقم المنتج: أرقام إنجليزية بس",IF(COUNTIF($A$11:$A$1010,A656)&gt;1,"رقم المنتج مكرر",IF(C656="","السعر الحالي ناقص",IF(H656="","حط نسبة خصم أو سعر عرض",IF(H656&lt;=0,"سعر العرض لازم يكون أكبر من صفر",IF(H656&gt;=C656,"سعر العرض = السعر أو أعلى",IF(AND(J656&lt;&gt;"",N(J656)&lt;0,M656&lt;&gt;"نعم"),"تحت التكلفة",IF($B$4="","حط نهاية العرض فوق",IF(AND($B$2&lt;&gt;"",$B$4&lt;$B$2),"النهاية قبل البداية",IF($B$4&lt;TODAY(),"تاريخ النهاية راح",IF(D656="","تمام، بس بدون تكلفة (ما نقدر نحسب ربحك)",IF(N(J656)&lt;0,"تحت التكلفة، وانت قاصد",IF(K656&lt;$B$7,"تمام، بس هامشك أقل من حدّك","جاهز")))))))))))))))</f>
        <v/>
      </c>
      <c r="O656" s="19" t="b">
        <f>AND(N656&lt;&gt;"",ISNA(MATCH(N656,{"رقم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7">
      <c r="A657" s="13"/>
      <c r="B657" s="14"/>
      <c r="C657" s="15"/>
      <c r="D657" s="15"/>
      <c r="E657" s="15"/>
      <c r="F657" s="16"/>
      <c r="G657" s="15"/>
      <c r="H657" s="17" t="str">
        <f>IF(OR(C657="",AND(F657="",G657="")),"",IF(G657&lt;&gt;"",ROUND(G657,2),IF($B$8="ريال كامل",ROUNDDOWN(C657*(1-IF(F657&gt;1,F657/100,F657)),0),IF($B$8="ينتهي بـ ٩",ROUND((C657*(1-IF(F657&gt;1,F657/100,F657))+1)/10,0)*10-1,ROUND(C657*(1-IF(F657&gt;1,F657/100,F657)),2)))))</f>
        <v/>
      </c>
      <c r="I657" s="17" t="str">
        <f>IF(OR(C657="",D657=""),"",ROUND(C657/IF($B$5="نعم",1+$B$6,1)-D657-N(E657),2))</f>
        <v/>
      </c>
      <c r="J657" s="17" t="str">
        <f>IF(OR(H657="",D657=""),"",ROUND(H657/IF($B$5="نعم",1+$B$6,1)-D657-N(E657),2))</f>
        <v/>
      </c>
      <c r="K657" s="18" t="str">
        <f>IF(OR(J657="",N(H657)&lt;=0),"",J657/(H657/IF($B$5="نعم",1+$B$6,1)))</f>
        <v/>
      </c>
      <c r="L657" s="18" t="str">
        <f>IF(OR(I657="",J657="",N(I657)&lt;=0),"",1-J657/I657)</f>
        <v/>
      </c>
      <c r="M657" s="14"/>
      <c r="N657" s="19" t="str">
        <f>IF(AND(A657="",C657=""),"",IF(A657="","رقم المنتج ناقص",IF(AND($B$9="سلة",ISERROR(VALUE(A657))),"رقم المنتج: أرقام إنجليزية بس",IF(COUNTIF($A$11:$A$1010,A657)&gt;1,"رقم المنتج مكرر",IF(C657="","السعر الحالي ناقص",IF(H657="","حط نسبة خصم أو سعر عرض",IF(H657&lt;=0,"سعر العرض لازم يكون أكبر من صفر",IF(H657&gt;=C657,"سعر العرض = السعر أو أعلى",IF(AND(J657&lt;&gt;"",N(J657)&lt;0,M657&lt;&gt;"نعم"),"تحت التكلفة",IF($B$4="","حط نهاية العرض فوق",IF(AND($B$2&lt;&gt;"",$B$4&lt;$B$2),"النهاية قبل البداية",IF($B$4&lt;TODAY(),"تاريخ النهاية راح",IF(D657="","تمام، بس بدون تكلفة (ما نقدر نحسب ربحك)",IF(N(J657)&lt;0,"تحت التكلفة، وانت قاصد",IF(K657&lt;$B$7,"تمام، بس هامشك أقل من حدّك","جاهز")))))))))))))))</f>
        <v/>
      </c>
      <c r="O657" s="19" t="b">
        <f>AND(N657&lt;&gt;"",ISNA(MATCH(N657,{"رقم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8">
      <c r="A658" s="13"/>
      <c r="B658" s="14"/>
      <c r="C658" s="15"/>
      <c r="D658" s="15"/>
      <c r="E658" s="15"/>
      <c r="F658" s="16"/>
      <c r="G658" s="15"/>
      <c r="H658" s="17" t="str">
        <f>IF(OR(C658="",AND(F658="",G658="")),"",IF(G658&lt;&gt;"",ROUND(G658,2),IF($B$8="ريال كامل",ROUNDDOWN(C658*(1-IF(F658&gt;1,F658/100,F658)),0),IF($B$8="ينتهي بـ ٩",ROUND((C658*(1-IF(F658&gt;1,F658/100,F658))+1)/10,0)*10-1,ROUND(C658*(1-IF(F658&gt;1,F658/100,F658)),2)))))</f>
        <v/>
      </c>
      <c r="I658" s="17" t="str">
        <f>IF(OR(C658="",D658=""),"",ROUND(C658/IF($B$5="نعم",1+$B$6,1)-D658-N(E658),2))</f>
        <v/>
      </c>
      <c r="J658" s="17" t="str">
        <f>IF(OR(H658="",D658=""),"",ROUND(H658/IF($B$5="نعم",1+$B$6,1)-D658-N(E658),2))</f>
        <v/>
      </c>
      <c r="K658" s="18" t="str">
        <f>IF(OR(J658="",N(H658)&lt;=0),"",J658/(H658/IF($B$5="نعم",1+$B$6,1)))</f>
        <v/>
      </c>
      <c r="L658" s="18" t="str">
        <f>IF(OR(I658="",J658="",N(I658)&lt;=0),"",1-J658/I658)</f>
        <v/>
      </c>
      <c r="M658" s="14"/>
      <c r="N658" s="19" t="str">
        <f>IF(AND(A658="",C658=""),"",IF(A658="","رقم المنتج ناقص",IF(AND($B$9="سلة",ISERROR(VALUE(A658))),"رقم المنتج: أرقام إنجليزية بس",IF(COUNTIF($A$11:$A$1010,A658)&gt;1,"رقم المنتج مكرر",IF(C658="","السعر الحالي ناقص",IF(H658="","حط نسبة خصم أو سعر عرض",IF(H658&lt;=0,"سعر العرض لازم يكون أكبر من صفر",IF(H658&gt;=C658,"سعر العرض = السعر أو أعلى",IF(AND(J658&lt;&gt;"",N(J658)&lt;0,M658&lt;&gt;"نعم"),"تحت التكلفة",IF($B$4="","حط نهاية العرض فوق",IF(AND($B$2&lt;&gt;"",$B$4&lt;$B$2),"النهاية قبل البداية",IF($B$4&lt;TODAY(),"تاريخ النهاية راح",IF(D658="","تمام، بس بدون تكلفة (ما نقدر نحسب ربحك)",IF(N(J658)&lt;0,"تحت التكلفة، وانت قاصد",IF(K658&lt;$B$7,"تمام، بس هامشك أقل من حدّك","جاهز")))))))))))))))</f>
        <v/>
      </c>
      <c r="O658" s="19" t="b">
        <f>AND(N658&lt;&gt;"",ISNA(MATCH(N658,{"رقم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59">
      <c r="A659" s="13"/>
      <c r="B659" s="14"/>
      <c r="C659" s="15"/>
      <c r="D659" s="15"/>
      <c r="E659" s="15"/>
      <c r="F659" s="16"/>
      <c r="G659" s="15"/>
      <c r="H659" s="17" t="str">
        <f>IF(OR(C659="",AND(F659="",G659="")),"",IF(G659&lt;&gt;"",ROUND(G659,2),IF($B$8="ريال كامل",ROUNDDOWN(C659*(1-IF(F659&gt;1,F659/100,F659)),0),IF($B$8="ينتهي بـ ٩",ROUND((C659*(1-IF(F659&gt;1,F659/100,F659))+1)/10,0)*10-1,ROUND(C659*(1-IF(F659&gt;1,F659/100,F659)),2)))))</f>
        <v/>
      </c>
      <c r="I659" s="17" t="str">
        <f>IF(OR(C659="",D659=""),"",ROUND(C659/IF($B$5="نعم",1+$B$6,1)-D659-N(E659),2))</f>
        <v/>
      </c>
      <c r="J659" s="17" t="str">
        <f>IF(OR(H659="",D659=""),"",ROUND(H659/IF($B$5="نعم",1+$B$6,1)-D659-N(E659),2))</f>
        <v/>
      </c>
      <c r="K659" s="18" t="str">
        <f>IF(OR(J659="",N(H659)&lt;=0),"",J659/(H659/IF($B$5="نعم",1+$B$6,1)))</f>
        <v/>
      </c>
      <c r="L659" s="18" t="str">
        <f>IF(OR(I659="",J659="",N(I659)&lt;=0),"",1-J659/I659)</f>
        <v/>
      </c>
      <c r="M659" s="14"/>
      <c r="N659" s="19" t="str">
        <f>IF(AND(A659="",C659=""),"",IF(A659="","رقم المنتج ناقص",IF(AND($B$9="سلة",ISERROR(VALUE(A659))),"رقم المنتج: أرقام إنجليزية بس",IF(COUNTIF($A$11:$A$1010,A659)&gt;1,"رقم المنتج مكرر",IF(C659="","السعر الحالي ناقص",IF(H659="","حط نسبة خصم أو سعر عرض",IF(H659&lt;=0,"سعر العرض لازم يكون أكبر من صفر",IF(H659&gt;=C659,"سعر العرض = السعر أو أعلى",IF(AND(J659&lt;&gt;"",N(J659)&lt;0,M659&lt;&gt;"نعم"),"تحت التكلفة",IF($B$4="","حط نهاية العرض فوق",IF(AND($B$2&lt;&gt;"",$B$4&lt;$B$2),"النهاية قبل البداية",IF($B$4&lt;TODAY(),"تاريخ النهاية راح",IF(D659="","تمام، بس بدون تكلفة (ما نقدر نحسب ربحك)",IF(N(J659)&lt;0,"تحت التكلفة، وانت قاصد",IF(K659&lt;$B$7,"تمام، بس هامشك أقل من حدّك","جاهز")))))))))))))))</f>
        <v/>
      </c>
      <c r="O659" s="19" t="b">
        <f>AND(N659&lt;&gt;"",ISNA(MATCH(N659,{"رقم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0">
      <c r="A660" s="13"/>
      <c r="B660" s="14"/>
      <c r="C660" s="15"/>
      <c r="D660" s="15"/>
      <c r="E660" s="15"/>
      <c r="F660" s="16"/>
      <c r="G660" s="15"/>
      <c r="H660" s="17" t="str">
        <f>IF(OR(C660="",AND(F660="",G660="")),"",IF(G660&lt;&gt;"",ROUND(G660,2),IF($B$8="ريال كامل",ROUNDDOWN(C660*(1-IF(F660&gt;1,F660/100,F660)),0),IF($B$8="ينتهي بـ ٩",ROUND((C660*(1-IF(F660&gt;1,F660/100,F660))+1)/10,0)*10-1,ROUND(C660*(1-IF(F660&gt;1,F660/100,F660)),2)))))</f>
        <v/>
      </c>
      <c r="I660" s="17" t="str">
        <f>IF(OR(C660="",D660=""),"",ROUND(C660/IF($B$5="نعم",1+$B$6,1)-D660-N(E660),2))</f>
        <v/>
      </c>
      <c r="J660" s="17" t="str">
        <f>IF(OR(H660="",D660=""),"",ROUND(H660/IF($B$5="نعم",1+$B$6,1)-D660-N(E660),2))</f>
        <v/>
      </c>
      <c r="K660" s="18" t="str">
        <f>IF(OR(J660="",N(H660)&lt;=0),"",J660/(H660/IF($B$5="نعم",1+$B$6,1)))</f>
        <v/>
      </c>
      <c r="L660" s="18" t="str">
        <f>IF(OR(I660="",J660="",N(I660)&lt;=0),"",1-J660/I660)</f>
        <v/>
      </c>
      <c r="M660" s="14"/>
      <c r="N660" s="19" t="str">
        <f>IF(AND(A660="",C660=""),"",IF(A660="","رقم المنتج ناقص",IF(AND($B$9="سلة",ISERROR(VALUE(A660))),"رقم المنتج: أرقام إنجليزية بس",IF(COUNTIF($A$11:$A$1010,A660)&gt;1,"رقم المنتج مكرر",IF(C660="","السعر الحالي ناقص",IF(H660="","حط نسبة خصم أو سعر عرض",IF(H660&lt;=0,"سعر العرض لازم يكون أكبر من صفر",IF(H660&gt;=C660,"سعر العرض = السعر أو أعلى",IF(AND(J660&lt;&gt;"",N(J660)&lt;0,M660&lt;&gt;"نعم"),"تحت التكلفة",IF($B$4="","حط نهاية العرض فوق",IF(AND($B$2&lt;&gt;"",$B$4&lt;$B$2),"النهاية قبل البداية",IF($B$4&lt;TODAY(),"تاريخ النهاية راح",IF(D660="","تمام، بس بدون تكلفة (ما نقدر نحسب ربحك)",IF(N(J660)&lt;0,"تحت التكلفة، وانت قاصد",IF(K660&lt;$B$7,"تمام، بس هامشك أقل من حدّك","جاهز")))))))))))))))</f>
        <v/>
      </c>
      <c r="O660" s="19" t="b">
        <f>AND(N660&lt;&gt;"",ISNA(MATCH(N660,{"رقم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1">
      <c r="A661" s="13"/>
      <c r="B661" s="14"/>
      <c r="C661" s="15"/>
      <c r="D661" s="15"/>
      <c r="E661" s="15"/>
      <c r="F661" s="16"/>
      <c r="G661" s="15"/>
      <c r="H661" s="17" t="str">
        <f>IF(OR(C661="",AND(F661="",G661="")),"",IF(G661&lt;&gt;"",ROUND(G661,2),IF($B$8="ريال كامل",ROUNDDOWN(C661*(1-IF(F661&gt;1,F661/100,F661)),0),IF($B$8="ينتهي بـ ٩",ROUND((C661*(1-IF(F661&gt;1,F661/100,F661))+1)/10,0)*10-1,ROUND(C661*(1-IF(F661&gt;1,F661/100,F661)),2)))))</f>
        <v/>
      </c>
      <c r="I661" s="17" t="str">
        <f>IF(OR(C661="",D661=""),"",ROUND(C661/IF($B$5="نعم",1+$B$6,1)-D661-N(E661),2))</f>
        <v/>
      </c>
      <c r="J661" s="17" t="str">
        <f>IF(OR(H661="",D661=""),"",ROUND(H661/IF($B$5="نعم",1+$B$6,1)-D661-N(E661),2))</f>
        <v/>
      </c>
      <c r="K661" s="18" t="str">
        <f>IF(OR(J661="",N(H661)&lt;=0),"",J661/(H661/IF($B$5="نعم",1+$B$6,1)))</f>
        <v/>
      </c>
      <c r="L661" s="18" t="str">
        <f>IF(OR(I661="",J661="",N(I661)&lt;=0),"",1-J661/I661)</f>
        <v/>
      </c>
      <c r="M661" s="14"/>
      <c r="N661" s="19" t="str">
        <f>IF(AND(A661="",C661=""),"",IF(A661="","رقم المنتج ناقص",IF(AND($B$9="سلة",ISERROR(VALUE(A661))),"رقم المنتج: أرقام إنجليزية بس",IF(COUNTIF($A$11:$A$1010,A661)&gt;1,"رقم المنتج مكرر",IF(C661="","السعر الحالي ناقص",IF(H661="","حط نسبة خصم أو سعر عرض",IF(H661&lt;=0,"سعر العرض لازم يكون أكبر من صفر",IF(H661&gt;=C661,"سعر العرض = السعر أو أعلى",IF(AND(J661&lt;&gt;"",N(J661)&lt;0,M661&lt;&gt;"نعم"),"تحت التكلفة",IF($B$4="","حط نهاية العرض فوق",IF(AND($B$2&lt;&gt;"",$B$4&lt;$B$2),"النهاية قبل البداية",IF($B$4&lt;TODAY(),"تاريخ النهاية راح",IF(D661="","تمام، بس بدون تكلفة (ما نقدر نحسب ربحك)",IF(N(J661)&lt;0,"تحت التكلفة، وانت قاصد",IF(K661&lt;$B$7,"تمام، بس هامشك أقل من حدّك","جاهز")))))))))))))))</f>
        <v/>
      </c>
      <c r="O661" s="19" t="b">
        <f>AND(N661&lt;&gt;"",ISNA(MATCH(N661,{"رقم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2">
      <c r="A662" s="13"/>
      <c r="B662" s="14"/>
      <c r="C662" s="15"/>
      <c r="D662" s="15"/>
      <c r="E662" s="15"/>
      <c r="F662" s="16"/>
      <c r="G662" s="15"/>
      <c r="H662" s="17" t="str">
        <f>IF(OR(C662="",AND(F662="",G662="")),"",IF(G662&lt;&gt;"",ROUND(G662,2),IF($B$8="ريال كامل",ROUNDDOWN(C662*(1-IF(F662&gt;1,F662/100,F662)),0),IF($B$8="ينتهي بـ ٩",ROUND((C662*(1-IF(F662&gt;1,F662/100,F662))+1)/10,0)*10-1,ROUND(C662*(1-IF(F662&gt;1,F662/100,F662)),2)))))</f>
        <v/>
      </c>
      <c r="I662" s="17" t="str">
        <f>IF(OR(C662="",D662=""),"",ROUND(C662/IF($B$5="نعم",1+$B$6,1)-D662-N(E662),2))</f>
        <v/>
      </c>
      <c r="J662" s="17" t="str">
        <f>IF(OR(H662="",D662=""),"",ROUND(H662/IF($B$5="نعم",1+$B$6,1)-D662-N(E662),2))</f>
        <v/>
      </c>
      <c r="K662" s="18" t="str">
        <f>IF(OR(J662="",N(H662)&lt;=0),"",J662/(H662/IF($B$5="نعم",1+$B$6,1)))</f>
        <v/>
      </c>
      <c r="L662" s="18" t="str">
        <f>IF(OR(I662="",J662="",N(I662)&lt;=0),"",1-J662/I662)</f>
        <v/>
      </c>
      <c r="M662" s="14"/>
      <c r="N662" s="19" t="str">
        <f>IF(AND(A662="",C662=""),"",IF(A662="","رقم المنتج ناقص",IF(AND($B$9="سلة",ISERROR(VALUE(A662))),"رقم المنتج: أرقام إنجليزية بس",IF(COUNTIF($A$11:$A$1010,A662)&gt;1,"رقم المنتج مكرر",IF(C662="","السعر الحالي ناقص",IF(H662="","حط نسبة خصم أو سعر عرض",IF(H662&lt;=0,"سعر العرض لازم يكون أكبر من صفر",IF(H662&gt;=C662,"سعر العرض = السعر أو أعلى",IF(AND(J662&lt;&gt;"",N(J662)&lt;0,M662&lt;&gt;"نعم"),"تحت التكلفة",IF($B$4="","حط نهاية العرض فوق",IF(AND($B$2&lt;&gt;"",$B$4&lt;$B$2),"النهاية قبل البداية",IF($B$4&lt;TODAY(),"تاريخ النهاية راح",IF(D662="","تمام، بس بدون تكلفة (ما نقدر نحسب ربحك)",IF(N(J662)&lt;0,"تحت التكلفة، وانت قاصد",IF(K662&lt;$B$7,"تمام، بس هامشك أقل من حدّك","جاهز")))))))))))))))</f>
        <v/>
      </c>
      <c r="O662" s="19" t="b">
        <f>AND(N662&lt;&gt;"",ISNA(MATCH(N662,{"رقم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3">
      <c r="A663" s="13"/>
      <c r="B663" s="14"/>
      <c r="C663" s="15"/>
      <c r="D663" s="15"/>
      <c r="E663" s="15"/>
      <c r="F663" s="16"/>
      <c r="G663" s="15"/>
      <c r="H663" s="17" t="str">
        <f>IF(OR(C663="",AND(F663="",G663="")),"",IF(G663&lt;&gt;"",ROUND(G663,2),IF($B$8="ريال كامل",ROUNDDOWN(C663*(1-IF(F663&gt;1,F663/100,F663)),0),IF($B$8="ينتهي بـ ٩",ROUND((C663*(1-IF(F663&gt;1,F663/100,F663))+1)/10,0)*10-1,ROUND(C663*(1-IF(F663&gt;1,F663/100,F663)),2)))))</f>
        <v/>
      </c>
      <c r="I663" s="17" t="str">
        <f>IF(OR(C663="",D663=""),"",ROUND(C663/IF($B$5="نعم",1+$B$6,1)-D663-N(E663),2))</f>
        <v/>
      </c>
      <c r="J663" s="17" t="str">
        <f>IF(OR(H663="",D663=""),"",ROUND(H663/IF($B$5="نعم",1+$B$6,1)-D663-N(E663),2))</f>
        <v/>
      </c>
      <c r="K663" s="18" t="str">
        <f>IF(OR(J663="",N(H663)&lt;=0),"",J663/(H663/IF($B$5="نعم",1+$B$6,1)))</f>
        <v/>
      </c>
      <c r="L663" s="18" t="str">
        <f>IF(OR(I663="",J663="",N(I663)&lt;=0),"",1-J663/I663)</f>
        <v/>
      </c>
      <c r="M663" s="14"/>
      <c r="N663" s="19" t="str">
        <f>IF(AND(A663="",C663=""),"",IF(A663="","رقم المنتج ناقص",IF(AND($B$9="سلة",ISERROR(VALUE(A663))),"رقم المنتج: أرقام إنجليزية بس",IF(COUNTIF($A$11:$A$1010,A663)&gt;1,"رقم المنتج مكرر",IF(C663="","السعر الحالي ناقص",IF(H663="","حط نسبة خصم أو سعر عرض",IF(H663&lt;=0,"سعر العرض لازم يكون أكبر من صفر",IF(H663&gt;=C663,"سعر العرض = السعر أو أعلى",IF(AND(J663&lt;&gt;"",N(J663)&lt;0,M663&lt;&gt;"نعم"),"تحت التكلفة",IF($B$4="","حط نهاية العرض فوق",IF(AND($B$2&lt;&gt;"",$B$4&lt;$B$2),"النهاية قبل البداية",IF($B$4&lt;TODAY(),"تاريخ النهاية راح",IF(D663="","تمام، بس بدون تكلفة (ما نقدر نحسب ربحك)",IF(N(J663)&lt;0,"تحت التكلفة، وانت قاصد",IF(K663&lt;$B$7,"تمام، بس هامشك أقل من حدّك","جاهز")))))))))))))))</f>
        <v/>
      </c>
      <c r="O663" s="19" t="b">
        <f>AND(N663&lt;&gt;"",ISNA(MATCH(N663,{"رقم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4">
      <c r="A664" s="13"/>
      <c r="B664" s="14"/>
      <c r="C664" s="15"/>
      <c r="D664" s="15"/>
      <c r="E664" s="15"/>
      <c r="F664" s="16"/>
      <c r="G664" s="15"/>
      <c r="H664" s="17" t="str">
        <f>IF(OR(C664="",AND(F664="",G664="")),"",IF(G664&lt;&gt;"",ROUND(G664,2),IF($B$8="ريال كامل",ROUNDDOWN(C664*(1-IF(F664&gt;1,F664/100,F664)),0),IF($B$8="ينتهي بـ ٩",ROUND((C664*(1-IF(F664&gt;1,F664/100,F664))+1)/10,0)*10-1,ROUND(C664*(1-IF(F664&gt;1,F664/100,F664)),2)))))</f>
        <v/>
      </c>
      <c r="I664" s="17" t="str">
        <f>IF(OR(C664="",D664=""),"",ROUND(C664/IF($B$5="نعم",1+$B$6,1)-D664-N(E664),2))</f>
        <v/>
      </c>
      <c r="J664" s="17" t="str">
        <f>IF(OR(H664="",D664=""),"",ROUND(H664/IF($B$5="نعم",1+$B$6,1)-D664-N(E664),2))</f>
        <v/>
      </c>
      <c r="K664" s="18" t="str">
        <f>IF(OR(J664="",N(H664)&lt;=0),"",J664/(H664/IF($B$5="نعم",1+$B$6,1)))</f>
        <v/>
      </c>
      <c r="L664" s="18" t="str">
        <f>IF(OR(I664="",J664="",N(I664)&lt;=0),"",1-J664/I664)</f>
        <v/>
      </c>
      <c r="M664" s="14"/>
      <c r="N664" s="19" t="str">
        <f>IF(AND(A664="",C664=""),"",IF(A664="","رقم المنتج ناقص",IF(AND($B$9="سلة",ISERROR(VALUE(A664))),"رقم المنتج: أرقام إنجليزية بس",IF(COUNTIF($A$11:$A$1010,A664)&gt;1,"رقم المنتج مكرر",IF(C664="","السعر الحالي ناقص",IF(H664="","حط نسبة خصم أو سعر عرض",IF(H664&lt;=0,"سعر العرض لازم يكون أكبر من صفر",IF(H664&gt;=C664,"سعر العرض = السعر أو أعلى",IF(AND(J664&lt;&gt;"",N(J664)&lt;0,M664&lt;&gt;"نعم"),"تحت التكلفة",IF($B$4="","حط نهاية العرض فوق",IF(AND($B$2&lt;&gt;"",$B$4&lt;$B$2),"النهاية قبل البداية",IF($B$4&lt;TODAY(),"تاريخ النهاية راح",IF(D664="","تمام، بس بدون تكلفة (ما نقدر نحسب ربحك)",IF(N(J664)&lt;0,"تحت التكلفة، وانت قاصد",IF(K664&lt;$B$7,"تمام، بس هامشك أقل من حدّك","جاهز")))))))))))))))</f>
        <v/>
      </c>
      <c r="O664" s="19" t="b">
        <f>AND(N664&lt;&gt;"",ISNA(MATCH(N664,{"رقم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5">
      <c r="A665" s="13"/>
      <c r="B665" s="14"/>
      <c r="C665" s="15"/>
      <c r="D665" s="15"/>
      <c r="E665" s="15"/>
      <c r="F665" s="16"/>
      <c r="G665" s="15"/>
      <c r="H665" s="17" t="str">
        <f>IF(OR(C665="",AND(F665="",G665="")),"",IF(G665&lt;&gt;"",ROUND(G665,2),IF($B$8="ريال كامل",ROUNDDOWN(C665*(1-IF(F665&gt;1,F665/100,F665)),0),IF($B$8="ينتهي بـ ٩",ROUND((C665*(1-IF(F665&gt;1,F665/100,F665))+1)/10,0)*10-1,ROUND(C665*(1-IF(F665&gt;1,F665/100,F665)),2)))))</f>
        <v/>
      </c>
      <c r="I665" s="17" t="str">
        <f>IF(OR(C665="",D665=""),"",ROUND(C665/IF($B$5="نعم",1+$B$6,1)-D665-N(E665),2))</f>
        <v/>
      </c>
      <c r="J665" s="17" t="str">
        <f>IF(OR(H665="",D665=""),"",ROUND(H665/IF($B$5="نعم",1+$B$6,1)-D665-N(E665),2))</f>
        <v/>
      </c>
      <c r="K665" s="18" t="str">
        <f>IF(OR(J665="",N(H665)&lt;=0),"",J665/(H665/IF($B$5="نعم",1+$B$6,1)))</f>
        <v/>
      </c>
      <c r="L665" s="18" t="str">
        <f>IF(OR(I665="",J665="",N(I665)&lt;=0),"",1-J665/I665)</f>
        <v/>
      </c>
      <c r="M665" s="14"/>
      <c r="N665" s="19" t="str">
        <f>IF(AND(A665="",C665=""),"",IF(A665="","رقم المنتج ناقص",IF(AND($B$9="سلة",ISERROR(VALUE(A665))),"رقم المنتج: أرقام إنجليزية بس",IF(COUNTIF($A$11:$A$1010,A665)&gt;1,"رقم المنتج مكرر",IF(C665="","السعر الحالي ناقص",IF(H665="","حط نسبة خصم أو سعر عرض",IF(H665&lt;=0,"سعر العرض لازم يكون أكبر من صفر",IF(H665&gt;=C665,"سعر العرض = السعر أو أعلى",IF(AND(J665&lt;&gt;"",N(J665)&lt;0,M665&lt;&gt;"نعم"),"تحت التكلفة",IF($B$4="","حط نهاية العرض فوق",IF(AND($B$2&lt;&gt;"",$B$4&lt;$B$2),"النهاية قبل البداية",IF($B$4&lt;TODAY(),"تاريخ النهاية راح",IF(D665="","تمام، بس بدون تكلفة (ما نقدر نحسب ربحك)",IF(N(J665)&lt;0,"تحت التكلفة، وانت قاصد",IF(K665&lt;$B$7,"تمام، بس هامشك أقل من حدّك","جاهز")))))))))))))))</f>
        <v/>
      </c>
      <c r="O665" s="19" t="b">
        <f>AND(N665&lt;&gt;"",ISNA(MATCH(N665,{"رقم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6">
      <c r="A666" s="13"/>
      <c r="B666" s="14"/>
      <c r="C666" s="15"/>
      <c r="D666" s="15"/>
      <c r="E666" s="15"/>
      <c r="F666" s="16"/>
      <c r="G666" s="15"/>
      <c r="H666" s="17" t="str">
        <f>IF(OR(C666="",AND(F666="",G666="")),"",IF(G666&lt;&gt;"",ROUND(G666,2),IF($B$8="ريال كامل",ROUNDDOWN(C666*(1-IF(F666&gt;1,F666/100,F666)),0),IF($B$8="ينتهي بـ ٩",ROUND((C666*(1-IF(F666&gt;1,F666/100,F666))+1)/10,0)*10-1,ROUND(C666*(1-IF(F666&gt;1,F666/100,F666)),2)))))</f>
        <v/>
      </c>
      <c r="I666" s="17" t="str">
        <f>IF(OR(C666="",D666=""),"",ROUND(C666/IF($B$5="نعم",1+$B$6,1)-D666-N(E666),2))</f>
        <v/>
      </c>
      <c r="J666" s="17" t="str">
        <f>IF(OR(H666="",D666=""),"",ROUND(H666/IF($B$5="نعم",1+$B$6,1)-D666-N(E666),2))</f>
        <v/>
      </c>
      <c r="K666" s="18" t="str">
        <f>IF(OR(J666="",N(H666)&lt;=0),"",J666/(H666/IF($B$5="نعم",1+$B$6,1)))</f>
        <v/>
      </c>
      <c r="L666" s="18" t="str">
        <f>IF(OR(I666="",J666="",N(I666)&lt;=0),"",1-J666/I666)</f>
        <v/>
      </c>
      <c r="M666" s="14"/>
      <c r="N666" s="19" t="str">
        <f>IF(AND(A666="",C666=""),"",IF(A666="","رقم المنتج ناقص",IF(AND($B$9="سلة",ISERROR(VALUE(A666))),"رقم المنتج: أرقام إنجليزية بس",IF(COUNTIF($A$11:$A$1010,A666)&gt;1,"رقم المنتج مكرر",IF(C666="","السعر الحالي ناقص",IF(H666="","حط نسبة خصم أو سعر عرض",IF(H666&lt;=0,"سعر العرض لازم يكون أكبر من صفر",IF(H666&gt;=C666,"سعر العرض = السعر أو أعلى",IF(AND(J666&lt;&gt;"",N(J666)&lt;0,M666&lt;&gt;"نعم"),"تحت التكلفة",IF($B$4="","حط نهاية العرض فوق",IF(AND($B$2&lt;&gt;"",$B$4&lt;$B$2),"النهاية قبل البداية",IF($B$4&lt;TODAY(),"تاريخ النهاية راح",IF(D666="","تمام، بس بدون تكلفة (ما نقدر نحسب ربحك)",IF(N(J666)&lt;0,"تحت التكلفة، وانت قاصد",IF(K666&lt;$B$7,"تمام، بس هامشك أقل من حدّك","جاهز")))))))))))))))</f>
        <v/>
      </c>
      <c r="O666" s="19" t="b">
        <f>AND(N666&lt;&gt;"",ISNA(MATCH(N666,{"رقم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7">
      <c r="A667" s="13"/>
      <c r="B667" s="14"/>
      <c r="C667" s="15"/>
      <c r="D667" s="15"/>
      <c r="E667" s="15"/>
      <c r="F667" s="16"/>
      <c r="G667" s="15"/>
      <c r="H667" s="17" t="str">
        <f>IF(OR(C667="",AND(F667="",G667="")),"",IF(G667&lt;&gt;"",ROUND(G667,2),IF($B$8="ريال كامل",ROUNDDOWN(C667*(1-IF(F667&gt;1,F667/100,F667)),0),IF($B$8="ينتهي بـ ٩",ROUND((C667*(1-IF(F667&gt;1,F667/100,F667))+1)/10,0)*10-1,ROUND(C667*(1-IF(F667&gt;1,F667/100,F667)),2)))))</f>
        <v/>
      </c>
      <c r="I667" s="17" t="str">
        <f>IF(OR(C667="",D667=""),"",ROUND(C667/IF($B$5="نعم",1+$B$6,1)-D667-N(E667),2))</f>
        <v/>
      </c>
      <c r="J667" s="17" t="str">
        <f>IF(OR(H667="",D667=""),"",ROUND(H667/IF($B$5="نعم",1+$B$6,1)-D667-N(E667),2))</f>
        <v/>
      </c>
      <c r="K667" s="18" t="str">
        <f>IF(OR(J667="",N(H667)&lt;=0),"",J667/(H667/IF($B$5="نعم",1+$B$6,1)))</f>
        <v/>
      </c>
      <c r="L667" s="18" t="str">
        <f>IF(OR(I667="",J667="",N(I667)&lt;=0),"",1-J667/I667)</f>
        <v/>
      </c>
      <c r="M667" s="14"/>
      <c r="N667" s="19" t="str">
        <f>IF(AND(A667="",C667=""),"",IF(A667="","رقم المنتج ناقص",IF(AND($B$9="سلة",ISERROR(VALUE(A667))),"رقم المنتج: أرقام إنجليزية بس",IF(COUNTIF($A$11:$A$1010,A667)&gt;1,"رقم المنتج مكرر",IF(C667="","السعر الحالي ناقص",IF(H667="","حط نسبة خصم أو سعر عرض",IF(H667&lt;=0,"سعر العرض لازم يكون أكبر من صفر",IF(H667&gt;=C667,"سعر العرض = السعر أو أعلى",IF(AND(J667&lt;&gt;"",N(J667)&lt;0,M667&lt;&gt;"نعم"),"تحت التكلفة",IF($B$4="","حط نهاية العرض فوق",IF(AND($B$2&lt;&gt;"",$B$4&lt;$B$2),"النهاية قبل البداية",IF($B$4&lt;TODAY(),"تاريخ النهاية راح",IF(D667="","تمام، بس بدون تكلفة (ما نقدر نحسب ربحك)",IF(N(J667)&lt;0,"تحت التكلفة، وانت قاصد",IF(K667&lt;$B$7,"تمام، بس هامشك أقل من حدّك","جاهز")))))))))))))))</f>
        <v/>
      </c>
      <c r="O667" s="19" t="b">
        <f>AND(N667&lt;&gt;"",ISNA(MATCH(N667,{"رقم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8">
      <c r="A668" s="13"/>
      <c r="B668" s="14"/>
      <c r="C668" s="15"/>
      <c r="D668" s="15"/>
      <c r="E668" s="15"/>
      <c r="F668" s="16"/>
      <c r="G668" s="15"/>
      <c r="H668" s="17" t="str">
        <f>IF(OR(C668="",AND(F668="",G668="")),"",IF(G668&lt;&gt;"",ROUND(G668,2),IF($B$8="ريال كامل",ROUNDDOWN(C668*(1-IF(F668&gt;1,F668/100,F668)),0),IF($B$8="ينتهي بـ ٩",ROUND((C668*(1-IF(F668&gt;1,F668/100,F668))+1)/10,0)*10-1,ROUND(C668*(1-IF(F668&gt;1,F668/100,F668)),2)))))</f>
        <v/>
      </c>
      <c r="I668" s="17" t="str">
        <f>IF(OR(C668="",D668=""),"",ROUND(C668/IF($B$5="نعم",1+$B$6,1)-D668-N(E668),2))</f>
        <v/>
      </c>
      <c r="J668" s="17" t="str">
        <f>IF(OR(H668="",D668=""),"",ROUND(H668/IF($B$5="نعم",1+$B$6,1)-D668-N(E668),2))</f>
        <v/>
      </c>
      <c r="K668" s="18" t="str">
        <f>IF(OR(J668="",N(H668)&lt;=0),"",J668/(H668/IF($B$5="نعم",1+$B$6,1)))</f>
        <v/>
      </c>
      <c r="L668" s="18" t="str">
        <f>IF(OR(I668="",J668="",N(I668)&lt;=0),"",1-J668/I668)</f>
        <v/>
      </c>
      <c r="M668" s="14"/>
      <c r="N668" s="19" t="str">
        <f>IF(AND(A668="",C668=""),"",IF(A668="","رقم المنتج ناقص",IF(AND($B$9="سلة",ISERROR(VALUE(A668))),"رقم المنتج: أرقام إنجليزية بس",IF(COUNTIF($A$11:$A$1010,A668)&gt;1,"رقم المنتج مكرر",IF(C668="","السعر الحالي ناقص",IF(H668="","حط نسبة خصم أو سعر عرض",IF(H668&lt;=0,"سعر العرض لازم يكون أكبر من صفر",IF(H668&gt;=C668,"سعر العرض = السعر أو أعلى",IF(AND(J668&lt;&gt;"",N(J668)&lt;0,M668&lt;&gt;"نعم"),"تحت التكلفة",IF($B$4="","حط نهاية العرض فوق",IF(AND($B$2&lt;&gt;"",$B$4&lt;$B$2),"النهاية قبل البداية",IF($B$4&lt;TODAY(),"تاريخ النهاية راح",IF(D668="","تمام، بس بدون تكلفة (ما نقدر نحسب ربحك)",IF(N(J668)&lt;0,"تحت التكلفة، وانت قاصد",IF(K668&lt;$B$7,"تمام، بس هامشك أقل من حدّك","جاهز")))))))))))))))</f>
        <v/>
      </c>
      <c r="O668" s="19" t="b">
        <f>AND(N668&lt;&gt;"",ISNA(MATCH(N668,{"رقم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69">
      <c r="A669" s="13"/>
      <c r="B669" s="14"/>
      <c r="C669" s="15"/>
      <c r="D669" s="15"/>
      <c r="E669" s="15"/>
      <c r="F669" s="16"/>
      <c r="G669" s="15"/>
      <c r="H669" s="17" t="str">
        <f>IF(OR(C669="",AND(F669="",G669="")),"",IF(G669&lt;&gt;"",ROUND(G669,2),IF($B$8="ريال كامل",ROUNDDOWN(C669*(1-IF(F669&gt;1,F669/100,F669)),0),IF($B$8="ينتهي بـ ٩",ROUND((C669*(1-IF(F669&gt;1,F669/100,F669))+1)/10,0)*10-1,ROUND(C669*(1-IF(F669&gt;1,F669/100,F669)),2)))))</f>
        <v/>
      </c>
      <c r="I669" s="17" t="str">
        <f>IF(OR(C669="",D669=""),"",ROUND(C669/IF($B$5="نعم",1+$B$6,1)-D669-N(E669),2))</f>
        <v/>
      </c>
      <c r="J669" s="17" t="str">
        <f>IF(OR(H669="",D669=""),"",ROUND(H669/IF($B$5="نعم",1+$B$6,1)-D669-N(E669),2))</f>
        <v/>
      </c>
      <c r="K669" s="18" t="str">
        <f>IF(OR(J669="",N(H669)&lt;=0),"",J669/(H669/IF($B$5="نعم",1+$B$6,1)))</f>
        <v/>
      </c>
      <c r="L669" s="18" t="str">
        <f>IF(OR(I669="",J669="",N(I669)&lt;=0),"",1-J669/I669)</f>
        <v/>
      </c>
      <c r="M669" s="14"/>
      <c r="N669" s="19" t="str">
        <f>IF(AND(A669="",C669=""),"",IF(A669="","رقم المنتج ناقص",IF(AND($B$9="سلة",ISERROR(VALUE(A669))),"رقم المنتج: أرقام إنجليزية بس",IF(COUNTIF($A$11:$A$1010,A669)&gt;1,"رقم المنتج مكرر",IF(C669="","السعر الحالي ناقص",IF(H669="","حط نسبة خصم أو سعر عرض",IF(H669&lt;=0,"سعر العرض لازم يكون أكبر من صفر",IF(H669&gt;=C669,"سعر العرض = السعر أو أعلى",IF(AND(J669&lt;&gt;"",N(J669)&lt;0,M669&lt;&gt;"نعم"),"تحت التكلفة",IF($B$4="","حط نهاية العرض فوق",IF(AND($B$2&lt;&gt;"",$B$4&lt;$B$2),"النهاية قبل البداية",IF($B$4&lt;TODAY(),"تاريخ النهاية راح",IF(D669="","تمام، بس بدون تكلفة (ما نقدر نحسب ربحك)",IF(N(J669)&lt;0,"تحت التكلفة، وانت قاصد",IF(K669&lt;$B$7,"تمام، بس هامشك أقل من حدّك","جاهز")))))))))))))))</f>
        <v/>
      </c>
      <c r="O669" s="19" t="b">
        <f>AND(N669&lt;&gt;"",ISNA(MATCH(N669,{"رقم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0">
      <c r="A670" s="13"/>
      <c r="B670" s="14"/>
      <c r="C670" s="15"/>
      <c r="D670" s="15"/>
      <c r="E670" s="15"/>
      <c r="F670" s="16"/>
      <c r="G670" s="15"/>
      <c r="H670" s="17" t="str">
        <f>IF(OR(C670="",AND(F670="",G670="")),"",IF(G670&lt;&gt;"",ROUND(G670,2),IF($B$8="ريال كامل",ROUNDDOWN(C670*(1-IF(F670&gt;1,F670/100,F670)),0),IF($B$8="ينتهي بـ ٩",ROUND((C670*(1-IF(F670&gt;1,F670/100,F670))+1)/10,0)*10-1,ROUND(C670*(1-IF(F670&gt;1,F670/100,F670)),2)))))</f>
        <v/>
      </c>
      <c r="I670" s="17" t="str">
        <f>IF(OR(C670="",D670=""),"",ROUND(C670/IF($B$5="نعم",1+$B$6,1)-D670-N(E670),2))</f>
        <v/>
      </c>
      <c r="J670" s="17" t="str">
        <f>IF(OR(H670="",D670=""),"",ROUND(H670/IF($B$5="نعم",1+$B$6,1)-D670-N(E670),2))</f>
        <v/>
      </c>
      <c r="K670" s="18" t="str">
        <f>IF(OR(J670="",N(H670)&lt;=0),"",J670/(H670/IF($B$5="نعم",1+$B$6,1)))</f>
        <v/>
      </c>
      <c r="L670" s="18" t="str">
        <f>IF(OR(I670="",J670="",N(I670)&lt;=0),"",1-J670/I670)</f>
        <v/>
      </c>
      <c r="M670" s="14"/>
      <c r="N670" s="19" t="str">
        <f>IF(AND(A670="",C670=""),"",IF(A670="","رقم المنتج ناقص",IF(AND($B$9="سلة",ISERROR(VALUE(A670))),"رقم المنتج: أرقام إنجليزية بس",IF(COUNTIF($A$11:$A$1010,A670)&gt;1,"رقم المنتج مكرر",IF(C670="","السعر الحالي ناقص",IF(H670="","حط نسبة خصم أو سعر عرض",IF(H670&lt;=0,"سعر العرض لازم يكون أكبر من صفر",IF(H670&gt;=C670,"سعر العرض = السعر أو أعلى",IF(AND(J670&lt;&gt;"",N(J670)&lt;0,M670&lt;&gt;"نعم"),"تحت التكلفة",IF($B$4="","حط نهاية العرض فوق",IF(AND($B$2&lt;&gt;"",$B$4&lt;$B$2),"النهاية قبل البداية",IF($B$4&lt;TODAY(),"تاريخ النهاية راح",IF(D670="","تمام، بس بدون تكلفة (ما نقدر نحسب ربحك)",IF(N(J670)&lt;0,"تحت التكلفة، وانت قاصد",IF(K670&lt;$B$7,"تمام، بس هامشك أقل من حدّك","جاهز")))))))))))))))</f>
        <v/>
      </c>
      <c r="O670" s="19" t="b">
        <f>AND(N670&lt;&gt;"",ISNA(MATCH(N670,{"رقم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1">
      <c r="A671" s="13"/>
      <c r="B671" s="14"/>
      <c r="C671" s="15"/>
      <c r="D671" s="15"/>
      <c r="E671" s="15"/>
      <c r="F671" s="16"/>
      <c r="G671" s="15"/>
      <c r="H671" s="17" t="str">
        <f>IF(OR(C671="",AND(F671="",G671="")),"",IF(G671&lt;&gt;"",ROUND(G671,2),IF($B$8="ريال كامل",ROUNDDOWN(C671*(1-IF(F671&gt;1,F671/100,F671)),0),IF($B$8="ينتهي بـ ٩",ROUND((C671*(1-IF(F671&gt;1,F671/100,F671))+1)/10,0)*10-1,ROUND(C671*(1-IF(F671&gt;1,F671/100,F671)),2)))))</f>
        <v/>
      </c>
      <c r="I671" s="17" t="str">
        <f>IF(OR(C671="",D671=""),"",ROUND(C671/IF($B$5="نعم",1+$B$6,1)-D671-N(E671),2))</f>
        <v/>
      </c>
      <c r="J671" s="17" t="str">
        <f>IF(OR(H671="",D671=""),"",ROUND(H671/IF($B$5="نعم",1+$B$6,1)-D671-N(E671),2))</f>
        <v/>
      </c>
      <c r="K671" s="18" t="str">
        <f>IF(OR(J671="",N(H671)&lt;=0),"",J671/(H671/IF($B$5="نعم",1+$B$6,1)))</f>
        <v/>
      </c>
      <c r="L671" s="18" t="str">
        <f>IF(OR(I671="",J671="",N(I671)&lt;=0),"",1-J671/I671)</f>
        <v/>
      </c>
      <c r="M671" s="14"/>
      <c r="N671" s="19" t="str">
        <f>IF(AND(A671="",C671=""),"",IF(A671="","رقم المنتج ناقص",IF(AND($B$9="سلة",ISERROR(VALUE(A671))),"رقم المنتج: أرقام إنجليزية بس",IF(COUNTIF($A$11:$A$1010,A671)&gt;1,"رقم المنتج مكرر",IF(C671="","السعر الحالي ناقص",IF(H671="","حط نسبة خصم أو سعر عرض",IF(H671&lt;=0,"سعر العرض لازم يكون أكبر من صفر",IF(H671&gt;=C671,"سعر العرض = السعر أو أعلى",IF(AND(J671&lt;&gt;"",N(J671)&lt;0,M671&lt;&gt;"نعم"),"تحت التكلفة",IF($B$4="","حط نهاية العرض فوق",IF(AND($B$2&lt;&gt;"",$B$4&lt;$B$2),"النهاية قبل البداية",IF($B$4&lt;TODAY(),"تاريخ النهاية راح",IF(D671="","تمام، بس بدون تكلفة (ما نقدر نحسب ربحك)",IF(N(J671)&lt;0,"تحت التكلفة، وانت قاصد",IF(K671&lt;$B$7,"تمام، بس هامشك أقل من حدّك","جاهز")))))))))))))))</f>
        <v/>
      </c>
      <c r="O671" s="19" t="b">
        <f>AND(N671&lt;&gt;"",ISNA(MATCH(N671,{"رقم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2">
      <c r="A672" s="13"/>
      <c r="B672" s="14"/>
      <c r="C672" s="15"/>
      <c r="D672" s="15"/>
      <c r="E672" s="15"/>
      <c r="F672" s="16"/>
      <c r="G672" s="15"/>
      <c r="H672" s="17" t="str">
        <f>IF(OR(C672="",AND(F672="",G672="")),"",IF(G672&lt;&gt;"",ROUND(G672,2),IF($B$8="ريال كامل",ROUNDDOWN(C672*(1-IF(F672&gt;1,F672/100,F672)),0),IF($B$8="ينتهي بـ ٩",ROUND((C672*(1-IF(F672&gt;1,F672/100,F672))+1)/10,0)*10-1,ROUND(C672*(1-IF(F672&gt;1,F672/100,F672)),2)))))</f>
        <v/>
      </c>
      <c r="I672" s="17" t="str">
        <f>IF(OR(C672="",D672=""),"",ROUND(C672/IF($B$5="نعم",1+$B$6,1)-D672-N(E672),2))</f>
        <v/>
      </c>
      <c r="J672" s="17" t="str">
        <f>IF(OR(H672="",D672=""),"",ROUND(H672/IF($B$5="نعم",1+$B$6,1)-D672-N(E672),2))</f>
        <v/>
      </c>
      <c r="K672" s="18" t="str">
        <f>IF(OR(J672="",N(H672)&lt;=0),"",J672/(H672/IF($B$5="نعم",1+$B$6,1)))</f>
        <v/>
      </c>
      <c r="L672" s="18" t="str">
        <f>IF(OR(I672="",J672="",N(I672)&lt;=0),"",1-J672/I672)</f>
        <v/>
      </c>
      <c r="M672" s="14"/>
      <c r="N672" s="19" t="str">
        <f>IF(AND(A672="",C672=""),"",IF(A672="","رقم المنتج ناقص",IF(AND($B$9="سلة",ISERROR(VALUE(A672))),"رقم المنتج: أرقام إنجليزية بس",IF(COUNTIF($A$11:$A$1010,A672)&gt;1,"رقم المنتج مكرر",IF(C672="","السعر الحالي ناقص",IF(H672="","حط نسبة خصم أو سعر عرض",IF(H672&lt;=0,"سعر العرض لازم يكون أكبر من صفر",IF(H672&gt;=C672,"سعر العرض = السعر أو أعلى",IF(AND(J672&lt;&gt;"",N(J672)&lt;0,M672&lt;&gt;"نعم"),"تحت التكلفة",IF($B$4="","حط نهاية العرض فوق",IF(AND($B$2&lt;&gt;"",$B$4&lt;$B$2),"النهاية قبل البداية",IF($B$4&lt;TODAY(),"تاريخ النهاية راح",IF(D672="","تمام، بس بدون تكلفة (ما نقدر نحسب ربحك)",IF(N(J672)&lt;0,"تحت التكلفة، وانت قاصد",IF(K672&lt;$B$7,"تمام، بس هامشك أقل من حدّك","جاهز")))))))))))))))</f>
        <v/>
      </c>
      <c r="O672" s="19" t="b">
        <f>AND(N672&lt;&gt;"",ISNA(MATCH(N672,{"رقم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3">
      <c r="A673" s="13"/>
      <c r="B673" s="14"/>
      <c r="C673" s="15"/>
      <c r="D673" s="15"/>
      <c r="E673" s="15"/>
      <c r="F673" s="16"/>
      <c r="G673" s="15"/>
      <c r="H673" s="17" t="str">
        <f>IF(OR(C673="",AND(F673="",G673="")),"",IF(G673&lt;&gt;"",ROUND(G673,2),IF($B$8="ريال كامل",ROUNDDOWN(C673*(1-IF(F673&gt;1,F673/100,F673)),0),IF($B$8="ينتهي بـ ٩",ROUND((C673*(1-IF(F673&gt;1,F673/100,F673))+1)/10,0)*10-1,ROUND(C673*(1-IF(F673&gt;1,F673/100,F673)),2)))))</f>
        <v/>
      </c>
      <c r="I673" s="17" t="str">
        <f>IF(OR(C673="",D673=""),"",ROUND(C673/IF($B$5="نعم",1+$B$6,1)-D673-N(E673),2))</f>
        <v/>
      </c>
      <c r="J673" s="17" t="str">
        <f>IF(OR(H673="",D673=""),"",ROUND(H673/IF($B$5="نعم",1+$B$6,1)-D673-N(E673),2))</f>
        <v/>
      </c>
      <c r="K673" s="18" t="str">
        <f>IF(OR(J673="",N(H673)&lt;=0),"",J673/(H673/IF($B$5="نعم",1+$B$6,1)))</f>
        <v/>
      </c>
      <c r="L673" s="18" t="str">
        <f>IF(OR(I673="",J673="",N(I673)&lt;=0),"",1-J673/I673)</f>
        <v/>
      </c>
      <c r="M673" s="14"/>
      <c r="N673" s="19" t="str">
        <f>IF(AND(A673="",C673=""),"",IF(A673="","رقم المنتج ناقص",IF(AND($B$9="سلة",ISERROR(VALUE(A673))),"رقم المنتج: أرقام إنجليزية بس",IF(COUNTIF($A$11:$A$1010,A673)&gt;1,"رقم المنتج مكرر",IF(C673="","السعر الحالي ناقص",IF(H673="","حط نسبة خصم أو سعر عرض",IF(H673&lt;=0,"سعر العرض لازم يكون أكبر من صفر",IF(H673&gt;=C673,"سعر العرض = السعر أو أعلى",IF(AND(J673&lt;&gt;"",N(J673)&lt;0,M673&lt;&gt;"نعم"),"تحت التكلفة",IF($B$4="","حط نهاية العرض فوق",IF(AND($B$2&lt;&gt;"",$B$4&lt;$B$2),"النهاية قبل البداية",IF($B$4&lt;TODAY(),"تاريخ النهاية راح",IF(D673="","تمام، بس بدون تكلفة (ما نقدر نحسب ربحك)",IF(N(J673)&lt;0,"تحت التكلفة، وانت قاصد",IF(K673&lt;$B$7,"تمام، بس هامشك أقل من حدّك","جاهز")))))))))))))))</f>
        <v/>
      </c>
      <c r="O673" s="19" t="b">
        <f>AND(N673&lt;&gt;"",ISNA(MATCH(N673,{"رقم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4">
      <c r="A674" s="13"/>
      <c r="B674" s="14"/>
      <c r="C674" s="15"/>
      <c r="D674" s="15"/>
      <c r="E674" s="15"/>
      <c r="F674" s="16"/>
      <c r="G674" s="15"/>
      <c r="H674" s="17" t="str">
        <f>IF(OR(C674="",AND(F674="",G674="")),"",IF(G674&lt;&gt;"",ROUND(G674,2),IF($B$8="ريال كامل",ROUNDDOWN(C674*(1-IF(F674&gt;1,F674/100,F674)),0),IF($B$8="ينتهي بـ ٩",ROUND((C674*(1-IF(F674&gt;1,F674/100,F674))+1)/10,0)*10-1,ROUND(C674*(1-IF(F674&gt;1,F674/100,F674)),2)))))</f>
        <v/>
      </c>
      <c r="I674" s="17" t="str">
        <f>IF(OR(C674="",D674=""),"",ROUND(C674/IF($B$5="نعم",1+$B$6,1)-D674-N(E674),2))</f>
        <v/>
      </c>
      <c r="J674" s="17" t="str">
        <f>IF(OR(H674="",D674=""),"",ROUND(H674/IF($B$5="نعم",1+$B$6,1)-D674-N(E674),2))</f>
        <v/>
      </c>
      <c r="K674" s="18" t="str">
        <f>IF(OR(J674="",N(H674)&lt;=0),"",J674/(H674/IF($B$5="نعم",1+$B$6,1)))</f>
        <v/>
      </c>
      <c r="L674" s="18" t="str">
        <f>IF(OR(I674="",J674="",N(I674)&lt;=0),"",1-J674/I674)</f>
        <v/>
      </c>
      <c r="M674" s="14"/>
      <c r="N674" s="19" t="str">
        <f>IF(AND(A674="",C674=""),"",IF(A674="","رقم المنتج ناقص",IF(AND($B$9="سلة",ISERROR(VALUE(A674))),"رقم المنتج: أرقام إنجليزية بس",IF(COUNTIF($A$11:$A$1010,A674)&gt;1,"رقم المنتج مكرر",IF(C674="","السعر الحالي ناقص",IF(H674="","حط نسبة خصم أو سعر عرض",IF(H674&lt;=0,"سعر العرض لازم يكون أكبر من صفر",IF(H674&gt;=C674,"سعر العرض = السعر أو أعلى",IF(AND(J674&lt;&gt;"",N(J674)&lt;0,M674&lt;&gt;"نعم"),"تحت التكلفة",IF($B$4="","حط نهاية العرض فوق",IF(AND($B$2&lt;&gt;"",$B$4&lt;$B$2),"النهاية قبل البداية",IF($B$4&lt;TODAY(),"تاريخ النهاية راح",IF(D674="","تمام، بس بدون تكلفة (ما نقدر نحسب ربحك)",IF(N(J674)&lt;0,"تحت التكلفة، وانت قاصد",IF(K674&lt;$B$7,"تمام، بس هامشك أقل من حدّك","جاهز")))))))))))))))</f>
        <v/>
      </c>
      <c r="O674" s="19" t="b">
        <f>AND(N674&lt;&gt;"",ISNA(MATCH(N674,{"رقم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5">
      <c r="A675" s="13"/>
      <c r="B675" s="14"/>
      <c r="C675" s="15"/>
      <c r="D675" s="15"/>
      <c r="E675" s="15"/>
      <c r="F675" s="16"/>
      <c r="G675" s="15"/>
      <c r="H675" s="17" t="str">
        <f>IF(OR(C675="",AND(F675="",G675="")),"",IF(G675&lt;&gt;"",ROUND(G675,2),IF($B$8="ريال كامل",ROUNDDOWN(C675*(1-IF(F675&gt;1,F675/100,F675)),0),IF($B$8="ينتهي بـ ٩",ROUND((C675*(1-IF(F675&gt;1,F675/100,F675))+1)/10,0)*10-1,ROUND(C675*(1-IF(F675&gt;1,F675/100,F675)),2)))))</f>
        <v/>
      </c>
      <c r="I675" s="17" t="str">
        <f>IF(OR(C675="",D675=""),"",ROUND(C675/IF($B$5="نعم",1+$B$6,1)-D675-N(E675),2))</f>
        <v/>
      </c>
      <c r="J675" s="17" t="str">
        <f>IF(OR(H675="",D675=""),"",ROUND(H675/IF($B$5="نعم",1+$B$6,1)-D675-N(E675),2))</f>
        <v/>
      </c>
      <c r="K675" s="18" t="str">
        <f>IF(OR(J675="",N(H675)&lt;=0),"",J675/(H675/IF($B$5="نعم",1+$B$6,1)))</f>
        <v/>
      </c>
      <c r="L675" s="18" t="str">
        <f>IF(OR(I675="",J675="",N(I675)&lt;=0),"",1-J675/I675)</f>
        <v/>
      </c>
      <c r="M675" s="14"/>
      <c r="N675" s="19" t="str">
        <f>IF(AND(A675="",C675=""),"",IF(A675="","رقم المنتج ناقص",IF(AND($B$9="سلة",ISERROR(VALUE(A675))),"رقم المنتج: أرقام إنجليزية بس",IF(COUNTIF($A$11:$A$1010,A675)&gt;1,"رقم المنتج مكرر",IF(C675="","السعر الحالي ناقص",IF(H675="","حط نسبة خصم أو سعر عرض",IF(H675&lt;=0,"سعر العرض لازم يكون أكبر من صفر",IF(H675&gt;=C675,"سعر العرض = السعر أو أعلى",IF(AND(J675&lt;&gt;"",N(J675)&lt;0,M675&lt;&gt;"نعم"),"تحت التكلفة",IF($B$4="","حط نهاية العرض فوق",IF(AND($B$2&lt;&gt;"",$B$4&lt;$B$2),"النهاية قبل البداية",IF($B$4&lt;TODAY(),"تاريخ النهاية راح",IF(D675="","تمام، بس بدون تكلفة (ما نقدر نحسب ربحك)",IF(N(J675)&lt;0,"تحت التكلفة، وانت قاصد",IF(K675&lt;$B$7,"تمام، بس هامشك أقل من حدّك","جاهز")))))))))))))))</f>
        <v/>
      </c>
      <c r="O675" s="19" t="b">
        <f>AND(N675&lt;&gt;"",ISNA(MATCH(N675,{"رقم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6">
      <c r="A676" s="13"/>
      <c r="B676" s="14"/>
      <c r="C676" s="15"/>
      <c r="D676" s="15"/>
      <c r="E676" s="15"/>
      <c r="F676" s="16"/>
      <c r="G676" s="15"/>
      <c r="H676" s="17" t="str">
        <f>IF(OR(C676="",AND(F676="",G676="")),"",IF(G676&lt;&gt;"",ROUND(G676,2),IF($B$8="ريال كامل",ROUNDDOWN(C676*(1-IF(F676&gt;1,F676/100,F676)),0),IF($B$8="ينتهي بـ ٩",ROUND((C676*(1-IF(F676&gt;1,F676/100,F676))+1)/10,0)*10-1,ROUND(C676*(1-IF(F676&gt;1,F676/100,F676)),2)))))</f>
        <v/>
      </c>
      <c r="I676" s="17" t="str">
        <f>IF(OR(C676="",D676=""),"",ROUND(C676/IF($B$5="نعم",1+$B$6,1)-D676-N(E676),2))</f>
        <v/>
      </c>
      <c r="J676" s="17" t="str">
        <f>IF(OR(H676="",D676=""),"",ROUND(H676/IF($B$5="نعم",1+$B$6,1)-D676-N(E676),2))</f>
        <v/>
      </c>
      <c r="K676" s="18" t="str">
        <f>IF(OR(J676="",N(H676)&lt;=0),"",J676/(H676/IF($B$5="نعم",1+$B$6,1)))</f>
        <v/>
      </c>
      <c r="L676" s="18" t="str">
        <f>IF(OR(I676="",J676="",N(I676)&lt;=0),"",1-J676/I676)</f>
        <v/>
      </c>
      <c r="M676" s="14"/>
      <c r="N676" s="19" t="str">
        <f>IF(AND(A676="",C676=""),"",IF(A676="","رقم المنتج ناقص",IF(AND($B$9="سلة",ISERROR(VALUE(A676))),"رقم المنتج: أرقام إنجليزية بس",IF(COUNTIF($A$11:$A$1010,A676)&gt;1,"رقم المنتج مكرر",IF(C676="","السعر الحالي ناقص",IF(H676="","حط نسبة خصم أو سعر عرض",IF(H676&lt;=0,"سعر العرض لازم يكون أكبر من صفر",IF(H676&gt;=C676,"سعر العرض = السعر أو أعلى",IF(AND(J676&lt;&gt;"",N(J676)&lt;0,M676&lt;&gt;"نعم"),"تحت التكلفة",IF($B$4="","حط نهاية العرض فوق",IF(AND($B$2&lt;&gt;"",$B$4&lt;$B$2),"النهاية قبل البداية",IF($B$4&lt;TODAY(),"تاريخ النهاية راح",IF(D676="","تمام، بس بدون تكلفة (ما نقدر نحسب ربحك)",IF(N(J676)&lt;0,"تحت التكلفة، وانت قاصد",IF(K676&lt;$B$7,"تمام، بس هامشك أقل من حدّك","جاهز")))))))))))))))</f>
        <v/>
      </c>
      <c r="O676" s="19" t="b">
        <f>AND(N676&lt;&gt;"",ISNA(MATCH(N676,{"رقم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7">
      <c r="A677" s="13"/>
      <c r="B677" s="14"/>
      <c r="C677" s="15"/>
      <c r="D677" s="15"/>
      <c r="E677" s="15"/>
      <c r="F677" s="16"/>
      <c r="G677" s="15"/>
      <c r="H677" s="17" t="str">
        <f>IF(OR(C677="",AND(F677="",G677="")),"",IF(G677&lt;&gt;"",ROUND(G677,2),IF($B$8="ريال كامل",ROUNDDOWN(C677*(1-IF(F677&gt;1,F677/100,F677)),0),IF($B$8="ينتهي بـ ٩",ROUND((C677*(1-IF(F677&gt;1,F677/100,F677))+1)/10,0)*10-1,ROUND(C677*(1-IF(F677&gt;1,F677/100,F677)),2)))))</f>
        <v/>
      </c>
      <c r="I677" s="17" t="str">
        <f>IF(OR(C677="",D677=""),"",ROUND(C677/IF($B$5="نعم",1+$B$6,1)-D677-N(E677),2))</f>
        <v/>
      </c>
      <c r="J677" s="17" t="str">
        <f>IF(OR(H677="",D677=""),"",ROUND(H677/IF($B$5="نعم",1+$B$6,1)-D677-N(E677),2))</f>
        <v/>
      </c>
      <c r="K677" s="18" t="str">
        <f>IF(OR(J677="",N(H677)&lt;=0),"",J677/(H677/IF($B$5="نعم",1+$B$6,1)))</f>
        <v/>
      </c>
      <c r="L677" s="18" t="str">
        <f>IF(OR(I677="",J677="",N(I677)&lt;=0),"",1-J677/I677)</f>
        <v/>
      </c>
      <c r="M677" s="14"/>
      <c r="N677" s="19" t="str">
        <f>IF(AND(A677="",C677=""),"",IF(A677="","رقم المنتج ناقص",IF(AND($B$9="سلة",ISERROR(VALUE(A677))),"رقم المنتج: أرقام إنجليزية بس",IF(COUNTIF($A$11:$A$1010,A677)&gt;1,"رقم المنتج مكرر",IF(C677="","السعر الحالي ناقص",IF(H677="","حط نسبة خصم أو سعر عرض",IF(H677&lt;=0,"سعر العرض لازم يكون أكبر من صفر",IF(H677&gt;=C677,"سعر العرض = السعر أو أعلى",IF(AND(J677&lt;&gt;"",N(J677)&lt;0,M677&lt;&gt;"نعم"),"تحت التكلفة",IF($B$4="","حط نهاية العرض فوق",IF(AND($B$2&lt;&gt;"",$B$4&lt;$B$2),"النهاية قبل البداية",IF($B$4&lt;TODAY(),"تاريخ النهاية راح",IF(D677="","تمام، بس بدون تكلفة (ما نقدر نحسب ربحك)",IF(N(J677)&lt;0,"تحت التكلفة، وانت قاصد",IF(K677&lt;$B$7,"تمام، بس هامشك أقل من حدّك","جاهز")))))))))))))))</f>
        <v/>
      </c>
      <c r="O677" s="19" t="b">
        <f>AND(N677&lt;&gt;"",ISNA(MATCH(N677,{"رقم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8">
      <c r="A678" s="13"/>
      <c r="B678" s="14"/>
      <c r="C678" s="15"/>
      <c r="D678" s="15"/>
      <c r="E678" s="15"/>
      <c r="F678" s="16"/>
      <c r="G678" s="15"/>
      <c r="H678" s="17" t="str">
        <f>IF(OR(C678="",AND(F678="",G678="")),"",IF(G678&lt;&gt;"",ROUND(G678,2),IF($B$8="ريال كامل",ROUNDDOWN(C678*(1-IF(F678&gt;1,F678/100,F678)),0),IF($B$8="ينتهي بـ ٩",ROUND((C678*(1-IF(F678&gt;1,F678/100,F678))+1)/10,0)*10-1,ROUND(C678*(1-IF(F678&gt;1,F678/100,F678)),2)))))</f>
        <v/>
      </c>
      <c r="I678" s="17" t="str">
        <f>IF(OR(C678="",D678=""),"",ROUND(C678/IF($B$5="نعم",1+$B$6,1)-D678-N(E678),2))</f>
        <v/>
      </c>
      <c r="J678" s="17" t="str">
        <f>IF(OR(H678="",D678=""),"",ROUND(H678/IF($B$5="نعم",1+$B$6,1)-D678-N(E678),2))</f>
        <v/>
      </c>
      <c r="K678" s="18" t="str">
        <f>IF(OR(J678="",N(H678)&lt;=0),"",J678/(H678/IF($B$5="نعم",1+$B$6,1)))</f>
        <v/>
      </c>
      <c r="L678" s="18" t="str">
        <f>IF(OR(I678="",J678="",N(I678)&lt;=0),"",1-J678/I678)</f>
        <v/>
      </c>
      <c r="M678" s="14"/>
      <c r="N678" s="19" t="str">
        <f>IF(AND(A678="",C678=""),"",IF(A678="","رقم المنتج ناقص",IF(AND($B$9="سلة",ISERROR(VALUE(A678))),"رقم المنتج: أرقام إنجليزية بس",IF(COUNTIF($A$11:$A$1010,A678)&gt;1,"رقم المنتج مكرر",IF(C678="","السعر الحالي ناقص",IF(H678="","حط نسبة خصم أو سعر عرض",IF(H678&lt;=0,"سعر العرض لازم يكون أكبر من صفر",IF(H678&gt;=C678,"سعر العرض = السعر أو أعلى",IF(AND(J678&lt;&gt;"",N(J678)&lt;0,M678&lt;&gt;"نعم"),"تحت التكلفة",IF($B$4="","حط نهاية العرض فوق",IF(AND($B$2&lt;&gt;"",$B$4&lt;$B$2),"النهاية قبل البداية",IF($B$4&lt;TODAY(),"تاريخ النهاية راح",IF(D678="","تمام، بس بدون تكلفة (ما نقدر نحسب ربحك)",IF(N(J678)&lt;0,"تحت التكلفة، وانت قاصد",IF(K678&lt;$B$7,"تمام، بس هامشك أقل من حدّك","جاهز")))))))))))))))</f>
        <v/>
      </c>
      <c r="O678" s="19" t="b">
        <f>AND(N678&lt;&gt;"",ISNA(MATCH(N678,{"رقم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79">
      <c r="A679" s="13"/>
      <c r="B679" s="14"/>
      <c r="C679" s="15"/>
      <c r="D679" s="15"/>
      <c r="E679" s="15"/>
      <c r="F679" s="16"/>
      <c r="G679" s="15"/>
      <c r="H679" s="17" t="str">
        <f>IF(OR(C679="",AND(F679="",G679="")),"",IF(G679&lt;&gt;"",ROUND(G679,2),IF($B$8="ريال كامل",ROUNDDOWN(C679*(1-IF(F679&gt;1,F679/100,F679)),0),IF($B$8="ينتهي بـ ٩",ROUND((C679*(1-IF(F679&gt;1,F679/100,F679))+1)/10,0)*10-1,ROUND(C679*(1-IF(F679&gt;1,F679/100,F679)),2)))))</f>
        <v/>
      </c>
      <c r="I679" s="17" t="str">
        <f>IF(OR(C679="",D679=""),"",ROUND(C679/IF($B$5="نعم",1+$B$6,1)-D679-N(E679),2))</f>
        <v/>
      </c>
      <c r="J679" s="17" t="str">
        <f>IF(OR(H679="",D679=""),"",ROUND(H679/IF($B$5="نعم",1+$B$6,1)-D679-N(E679),2))</f>
        <v/>
      </c>
      <c r="K679" s="18" t="str">
        <f>IF(OR(J679="",N(H679)&lt;=0),"",J679/(H679/IF($B$5="نعم",1+$B$6,1)))</f>
        <v/>
      </c>
      <c r="L679" s="18" t="str">
        <f>IF(OR(I679="",J679="",N(I679)&lt;=0),"",1-J679/I679)</f>
        <v/>
      </c>
      <c r="M679" s="14"/>
      <c r="N679" s="19" t="str">
        <f>IF(AND(A679="",C679=""),"",IF(A679="","رقم المنتج ناقص",IF(AND($B$9="سلة",ISERROR(VALUE(A679))),"رقم المنتج: أرقام إنجليزية بس",IF(COUNTIF($A$11:$A$1010,A679)&gt;1,"رقم المنتج مكرر",IF(C679="","السعر الحالي ناقص",IF(H679="","حط نسبة خصم أو سعر عرض",IF(H679&lt;=0,"سعر العرض لازم يكون أكبر من صفر",IF(H679&gt;=C679,"سعر العرض = السعر أو أعلى",IF(AND(J679&lt;&gt;"",N(J679)&lt;0,M679&lt;&gt;"نعم"),"تحت التكلفة",IF($B$4="","حط نهاية العرض فوق",IF(AND($B$2&lt;&gt;"",$B$4&lt;$B$2),"النهاية قبل البداية",IF($B$4&lt;TODAY(),"تاريخ النهاية راح",IF(D679="","تمام، بس بدون تكلفة (ما نقدر نحسب ربحك)",IF(N(J679)&lt;0,"تحت التكلفة، وانت قاصد",IF(K679&lt;$B$7,"تمام، بس هامشك أقل من حدّك","جاهز")))))))))))))))</f>
        <v/>
      </c>
      <c r="O679" s="19" t="b">
        <f>AND(N679&lt;&gt;"",ISNA(MATCH(N679,{"رقم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0">
      <c r="A680" s="13"/>
      <c r="B680" s="14"/>
      <c r="C680" s="15"/>
      <c r="D680" s="15"/>
      <c r="E680" s="15"/>
      <c r="F680" s="16"/>
      <c r="G680" s="15"/>
      <c r="H680" s="17" t="str">
        <f>IF(OR(C680="",AND(F680="",G680="")),"",IF(G680&lt;&gt;"",ROUND(G680,2),IF($B$8="ريال كامل",ROUNDDOWN(C680*(1-IF(F680&gt;1,F680/100,F680)),0),IF($B$8="ينتهي بـ ٩",ROUND((C680*(1-IF(F680&gt;1,F680/100,F680))+1)/10,0)*10-1,ROUND(C680*(1-IF(F680&gt;1,F680/100,F680)),2)))))</f>
        <v/>
      </c>
      <c r="I680" s="17" t="str">
        <f>IF(OR(C680="",D680=""),"",ROUND(C680/IF($B$5="نعم",1+$B$6,1)-D680-N(E680),2))</f>
        <v/>
      </c>
      <c r="J680" s="17" t="str">
        <f>IF(OR(H680="",D680=""),"",ROUND(H680/IF($B$5="نعم",1+$B$6,1)-D680-N(E680),2))</f>
        <v/>
      </c>
      <c r="K680" s="18" t="str">
        <f>IF(OR(J680="",N(H680)&lt;=0),"",J680/(H680/IF($B$5="نعم",1+$B$6,1)))</f>
        <v/>
      </c>
      <c r="L680" s="18" t="str">
        <f>IF(OR(I680="",J680="",N(I680)&lt;=0),"",1-J680/I680)</f>
        <v/>
      </c>
      <c r="M680" s="14"/>
      <c r="N680" s="19" t="str">
        <f>IF(AND(A680="",C680=""),"",IF(A680="","رقم المنتج ناقص",IF(AND($B$9="سلة",ISERROR(VALUE(A680))),"رقم المنتج: أرقام إنجليزية بس",IF(COUNTIF($A$11:$A$1010,A680)&gt;1,"رقم المنتج مكرر",IF(C680="","السعر الحالي ناقص",IF(H680="","حط نسبة خصم أو سعر عرض",IF(H680&lt;=0,"سعر العرض لازم يكون أكبر من صفر",IF(H680&gt;=C680,"سعر العرض = السعر أو أعلى",IF(AND(J680&lt;&gt;"",N(J680)&lt;0,M680&lt;&gt;"نعم"),"تحت التكلفة",IF($B$4="","حط نهاية العرض فوق",IF(AND($B$2&lt;&gt;"",$B$4&lt;$B$2),"النهاية قبل البداية",IF($B$4&lt;TODAY(),"تاريخ النهاية راح",IF(D680="","تمام، بس بدون تكلفة (ما نقدر نحسب ربحك)",IF(N(J680)&lt;0,"تحت التكلفة، وانت قاصد",IF(K680&lt;$B$7,"تمام، بس هامشك أقل من حدّك","جاهز")))))))))))))))</f>
        <v/>
      </c>
      <c r="O680" s="19" t="b">
        <f>AND(N680&lt;&gt;"",ISNA(MATCH(N680,{"رقم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1">
      <c r="A681" s="13"/>
      <c r="B681" s="14"/>
      <c r="C681" s="15"/>
      <c r="D681" s="15"/>
      <c r="E681" s="15"/>
      <c r="F681" s="16"/>
      <c r="G681" s="15"/>
      <c r="H681" s="17" t="str">
        <f>IF(OR(C681="",AND(F681="",G681="")),"",IF(G681&lt;&gt;"",ROUND(G681,2),IF($B$8="ريال كامل",ROUNDDOWN(C681*(1-IF(F681&gt;1,F681/100,F681)),0),IF($B$8="ينتهي بـ ٩",ROUND((C681*(1-IF(F681&gt;1,F681/100,F681))+1)/10,0)*10-1,ROUND(C681*(1-IF(F681&gt;1,F681/100,F681)),2)))))</f>
        <v/>
      </c>
      <c r="I681" s="17" t="str">
        <f>IF(OR(C681="",D681=""),"",ROUND(C681/IF($B$5="نعم",1+$B$6,1)-D681-N(E681),2))</f>
        <v/>
      </c>
      <c r="J681" s="17" t="str">
        <f>IF(OR(H681="",D681=""),"",ROUND(H681/IF($B$5="نعم",1+$B$6,1)-D681-N(E681),2))</f>
        <v/>
      </c>
      <c r="K681" s="18" t="str">
        <f>IF(OR(J681="",N(H681)&lt;=0),"",J681/(H681/IF($B$5="نعم",1+$B$6,1)))</f>
        <v/>
      </c>
      <c r="L681" s="18" t="str">
        <f>IF(OR(I681="",J681="",N(I681)&lt;=0),"",1-J681/I681)</f>
        <v/>
      </c>
      <c r="M681" s="14"/>
      <c r="N681" s="19" t="str">
        <f>IF(AND(A681="",C681=""),"",IF(A681="","رقم المنتج ناقص",IF(AND($B$9="سلة",ISERROR(VALUE(A681))),"رقم المنتج: أرقام إنجليزية بس",IF(COUNTIF($A$11:$A$1010,A681)&gt;1,"رقم المنتج مكرر",IF(C681="","السعر الحالي ناقص",IF(H681="","حط نسبة خصم أو سعر عرض",IF(H681&lt;=0,"سعر العرض لازم يكون أكبر من صفر",IF(H681&gt;=C681,"سعر العرض = السعر أو أعلى",IF(AND(J681&lt;&gt;"",N(J681)&lt;0,M681&lt;&gt;"نعم"),"تحت التكلفة",IF($B$4="","حط نهاية العرض فوق",IF(AND($B$2&lt;&gt;"",$B$4&lt;$B$2),"النهاية قبل البداية",IF($B$4&lt;TODAY(),"تاريخ النهاية راح",IF(D681="","تمام، بس بدون تكلفة (ما نقدر نحسب ربحك)",IF(N(J681)&lt;0,"تحت التكلفة، وانت قاصد",IF(K681&lt;$B$7,"تمام، بس هامشك أقل من حدّك","جاهز")))))))))))))))</f>
        <v/>
      </c>
      <c r="O681" s="19" t="b">
        <f>AND(N681&lt;&gt;"",ISNA(MATCH(N681,{"رقم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2">
      <c r="A682" s="13"/>
      <c r="B682" s="14"/>
      <c r="C682" s="15"/>
      <c r="D682" s="15"/>
      <c r="E682" s="15"/>
      <c r="F682" s="16"/>
      <c r="G682" s="15"/>
      <c r="H682" s="17" t="str">
        <f>IF(OR(C682="",AND(F682="",G682="")),"",IF(G682&lt;&gt;"",ROUND(G682,2),IF($B$8="ريال كامل",ROUNDDOWN(C682*(1-IF(F682&gt;1,F682/100,F682)),0),IF($B$8="ينتهي بـ ٩",ROUND((C682*(1-IF(F682&gt;1,F682/100,F682))+1)/10,0)*10-1,ROUND(C682*(1-IF(F682&gt;1,F682/100,F682)),2)))))</f>
        <v/>
      </c>
      <c r="I682" s="17" t="str">
        <f>IF(OR(C682="",D682=""),"",ROUND(C682/IF($B$5="نعم",1+$B$6,1)-D682-N(E682),2))</f>
        <v/>
      </c>
      <c r="J682" s="17" t="str">
        <f>IF(OR(H682="",D682=""),"",ROUND(H682/IF($B$5="نعم",1+$B$6,1)-D682-N(E682),2))</f>
        <v/>
      </c>
      <c r="K682" s="18" t="str">
        <f>IF(OR(J682="",N(H682)&lt;=0),"",J682/(H682/IF($B$5="نعم",1+$B$6,1)))</f>
        <v/>
      </c>
      <c r="L682" s="18" t="str">
        <f>IF(OR(I682="",J682="",N(I682)&lt;=0),"",1-J682/I682)</f>
        <v/>
      </c>
      <c r="M682" s="14"/>
      <c r="N682" s="19" t="str">
        <f>IF(AND(A682="",C682=""),"",IF(A682="","رقم المنتج ناقص",IF(AND($B$9="سلة",ISERROR(VALUE(A682))),"رقم المنتج: أرقام إنجليزية بس",IF(COUNTIF($A$11:$A$1010,A682)&gt;1,"رقم المنتج مكرر",IF(C682="","السعر الحالي ناقص",IF(H682="","حط نسبة خصم أو سعر عرض",IF(H682&lt;=0,"سعر العرض لازم يكون أكبر من صفر",IF(H682&gt;=C682,"سعر العرض = السعر أو أعلى",IF(AND(J682&lt;&gt;"",N(J682)&lt;0,M682&lt;&gt;"نعم"),"تحت التكلفة",IF($B$4="","حط نهاية العرض فوق",IF(AND($B$2&lt;&gt;"",$B$4&lt;$B$2),"النهاية قبل البداية",IF($B$4&lt;TODAY(),"تاريخ النهاية راح",IF(D682="","تمام، بس بدون تكلفة (ما نقدر نحسب ربحك)",IF(N(J682)&lt;0,"تحت التكلفة، وانت قاصد",IF(K682&lt;$B$7,"تمام، بس هامشك أقل من حدّك","جاهز")))))))))))))))</f>
        <v/>
      </c>
      <c r="O682" s="19" t="b">
        <f>AND(N682&lt;&gt;"",ISNA(MATCH(N682,{"رقم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3">
      <c r="A683" s="13"/>
      <c r="B683" s="14"/>
      <c r="C683" s="15"/>
      <c r="D683" s="15"/>
      <c r="E683" s="15"/>
      <c r="F683" s="16"/>
      <c r="G683" s="15"/>
      <c r="H683" s="17" t="str">
        <f>IF(OR(C683="",AND(F683="",G683="")),"",IF(G683&lt;&gt;"",ROUND(G683,2),IF($B$8="ريال كامل",ROUNDDOWN(C683*(1-IF(F683&gt;1,F683/100,F683)),0),IF($B$8="ينتهي بـ ٩",ROUND((C683*(1-IF(F683&gt;1,F683/100,F683))+1)/10,0)*10-1,ROUND(C683*(1-IF(F683&gt;1,F683/100,F683)),2)))))</f>
        <v/>
      </c>
      <c r="I683" s="17" t="str">
        <f>IF(OR(C683="",D683=""),"",ROUND(C683/IF($B$5="نعم",1+$B$6,1)-D683-N(E683),2))</f>
        <v/>
      </c>
      <c r="J683" s="17" t="str">
        <f>IF(OR(H683="",D683=""),"",ROUND(H683/IF($B$5="نعم",1+$B$6,1)-D683-N(E683),2))</f>
        <v/>
      </c>
      <c r="K683" s="18" t="str">
        <f>IF(OR(J683="",N(H683)&lt;=0),"",J683/(H683/IF($B$5="نعم",1+$B$6,1)))</f>
        <v/>
      </c>
      <c r="L683" s="18" t="str">
        <f>IF(OR(I683="",J683="",N(I683)&lt;=0),"",1-J683/I683)</f>
        <v/>
      </c>
      <c r="M683" s="14"/>
      <c r="N683" s="19" t="str">
        <f>IF(AND(A683="",C683=""),"",IF(A683="","رقم المنتج ناقص",IF(AND($B$9="سلة",ISERROR(VALUE(A683))),"رقم المنتج: أرقام إنجليزية بس",IF(COUNTIF($A$11:$A$1010,A683)&gt;1,"رقم المنتج مكرر",IF(C683="","السعر الحالي ناقص",IF(H683="","حط نسبة خصم أو سعر عرض",IF(H683&lt;=0,"سعر العرض لازم يكون أكبر من صفر",IF(H683&gt;=C683,"سعر العرض = السعر أو أعلى",IF(AND(J683&lt;&gt;"",N(J683)&lt;0,M683&lt;&gt;"نعم"),"تحت التكلفة",IF($B$4="","حط نهاية العرض فوق",IF(AND($B$2&lt;&gt;"",$B$4&lt;$B$2),"النهاية قبل البداية",IF($B$4&lt;TODAY(),"تاريخ النهاية راح",IF(D683="","تمام، بس بدون تكلفة (ما نقدر نحسب ربحك)",IF(N(J683)&lt;0,"تحت التكلفة، وانت قاصد",IF(K683&lt;$B$7,"تمام، بس هامشك أقل من حدّك","جاهز")))))))))))))))</f>
        <v/>
      </c>
      <c r="O683" s="19" t="b">
        <f>AND(N683&lt;&gt;"",ISNA(MATCH(N683,{"رقم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4">
      <c r="A684" s="13"/>
      <c r="B684" s="14"/>
      <c r="C684" s="15"/>
      <c r="D684" s="15"/>
      <c r="E684" s="15"/>
      <c r="F684" s="16"/>
      <c r="G684" s="15"/>
      <c r="H684" s="17" t="str">
        <f>IF(OR(C684="",AND(F684="",G684="")),"",IF(G684&lt;&gt;"",ROUND(G684,2),IF($B$8="ريال كامل",ROUNDDOWN(C684*(1-IF(F684&gt;1,F684/100,F684)),0),IF($B$8="ينتهي بـ ٩",ROUND((C684*(1-IF(F684&gt;1,F684/100,F684))+1)/10,0)*10-1,ROUND(C684*(1-IF(F684&gt;1,F684/100,F684)),2)))))</f>
        <v/>
      </c>
      <c r="I684" s="17" t="str">
        <f>IF(OR(C684="",D684=""),"",ROUND(C684/IF($B$5="نعم",1+$B$6,1)-D684-N(E684),2))</f>
        <v/>
      </c>
      <c r="J684" s="17" t="str">
        <f>IF(OR(H684="",D684=""),"",ROUND(H684/IF($B$5="نعم",1+$B$6,1)-D684-N(E684),2))</f>
        <v/>
      </c>
      <c r="K684" s="18" t="str">
        <f>IF(OR(J684="",N(H684)&lt;=0),"",J684/(H684/IF($B$5="نعم",1+$B$6,1)))</f>
        <v/>
      </c>
      <c r="L684" s="18" t="str">
        <f>IF(OR(I684="",J684="",N(I684)&lt;=0),"",1-J684/I684)</f>
        <v/>
      </c>
      <c r="M684" s="14"/>
      <c r="N684" s="19" t="str">
        <f>IF(AND(A684="",C684=""),"",IF(A684="","رقم المنتج ناقص",IF(AND($B$9="سلة",ISERROR(VALUE(A684))),"رقم المنتج: أرقام إنجليزية بس",IF(COUNTIF($A$11:$A$1010,A684)&gt;1,"رقم المنتج مكرر",IF(C684="","السعر الحالي ناقص",IF(H684="","حط نسبة خصم أو سعر عرض",IF(H684&lt;=0,"سعر العرض لازم يكون أكبر من صفر",IF(H684&gt;=C684,"سعر العرض = السعر أو أعلى",IF(AND(J684&lt;&gt;"",N(J684)&lt;0,M684&lt;&gt;"نعم"),"تحت التكلفة",IF($B$4="","حط نهاية العرض فوق",IF(AND($B$2&lt;&gt;"",$B$4&lt;$B$2),"النهاية قبل البداية",IF($B$4&lt;TODAY(),"تاريخ النهاية راح",IF(D684="","تمام، بس بدون تكلفة (ما نقدر نحسب ربحك)",IF(N(J684)&lt;0,"تحت التكلفة، وانت قاصد",IF(K684&lt;$B$7,"تمام، بس هامشك أقل من حدّك","جاهز")))))))))))))))</f>
        <v/>
      </c>
      <c r="O684" s="19" t="b">
        <f>AND(N684&lt;&gt;"",ISNA(MATCH(N684,{"رقم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5">
      <c r="A685" s="13"/>
      <c r="B685" s="14"/>
      <c r="C685" s="15"/>
      <c r="D685" s="15"/>
      <c r="E685" s="15"/>
      <c r="F685" s="16"/>
      <c r="G685" s="15"/>
      <c r="H685" s="17" t="str">
        <f>IF(OR(C685="",AND(F685="",G685="")),"",IF(G685&lt;&gt;"",ROUND(G685,2),IF($B$8="ريال كامل",ROUNDDOWN(C685*(1-IF(F685&gt;1,F685/100,F685)),0),IF($B$8="ينتهي بـ ٩",ROUND((C685*(1-IF(F685&gt;1,F685/100,F685))+1)/10,0)*10-1,ROUND(C685*(1-IF(F685&gt;1,F685/100,F685)),2)))))</f>
        <v/>
      </c>
      <c r="I685" s="17" t="str">
        <f>IF(OR(C685="",D685=""),"",ROUND(C685/IF($B$5="نعم",1+$B$6,1)-D685-N(E685),2))</f>
        <v/>
      </c>
      <c r="J685" s="17" t="str">
        <f>IF(OR(H685="",D685=""),"",ROUND(H685/IF($B$5="نعم",1+$B$6,1)-D685-N(E685),2))</f>
        <v/>
      </c>
      <c r="K685" s="18" t="str">
        <f>IF(OR(J685="",N(H685)&lt;=0),"",J685/(H685/IF($B$5="نعم",1+$B$6,1)))</f>
        <v/>
      </c>
      <c r="L685" s="18" t="str">
        <f>IF(OR(I685="",J685="",N(I685)&lt;=0),"",1-J685/I685)</f>
        <v/>
      </c>
      <c r="M685" s="14"/>
      <c r="N685" s="19" t="str">
        <f>IF(AND(A685="",C685=""),"",IF(A685="","رقم المنتج ناقص",IF(AND($B$9="سلة",ISERROR(VALUE(A685))),"رقم المنتج: أرقام إنجليزية بس",IF(COUNTIF($A$11:$A$1010,A685)&gt;1,"رقم المنتج مكرر",IF(C685="","السعر الحالي ناقص",IF(H685="","حط نسبة خصم أو سعر عرض",IF(H685&lt;=0,"سعر العرض لازم يكون أكبر من صفر",IF(H685&gt;=C685,"سعر العرض = السعر أو أعلى",IF(AND(J685&lt;&gt;"",N(J685)&lt;0,M685&lt;&gt;"نعم"),"تحت التكلفة",IF($B$4="","حط نهاية العرض فوق",IF(AND($B$2&lt;&gt;"",$B$4&lt;$B$2),"النهاية قبل البداية",IF($B$4&lt;TODAY(),"تاريخ النهاية راح",IF(D685="","تمام، بس بدون تكلفة (ما نقدر نحسب ربحك)",IF(N(J685)&lt;0,"تحت التكلفة، وانت قاصد",IF(K685&lt;$B$7,"تمام، بس هامشك أقل من حدّك","جاهز")))))))))))))))</f>
        <v/>
      </c>
      <c r="O685" s="19" t="b">
        <f>AND(N685&lt;&gt;"",ISNA(MATCH(N685,{"رقم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6">
      <c r="A686" s="13"/>
      <c r="B686" s="14"/>
      <c r="C686" s="15"/>
      <c r="D686" s="15"/>
      <c r="E686" s="15"/>
      <c r="F686" s="16"/>
      <c r="G686" s="15"/>
      <c r="H686" s="17" t="str">
        <f>IF(OR(C686="",AND(F686="",G686="")),"",IF(G686&lt;&gt;"",ROUND(G686,2),IF($B$8="ريال كامل",ROUNDDOWN(C686*(1-IF(F686&gt;1,F686/100,F686)),0),IF($B$8="ينتهي بـ ٩",ROUND((C686*(1-IF(F686&gt;1,F686/100,F686))+1)/10,0)*10-1,ROUND(C686*(1-IF(F686&gt;1,F686/100,F686)),2)))))</f>
        <v/>
      </c>
      <c r="I686" s="17" t="str">
        <f>IF(OR(C686="",D686=""),"",ROUND(C686/IF($B$5="نعم",1+$B$6,1)-D686-N(E686),2))</f>
        <v/>
      </c>
      <c r="J686" s="17" t="str">
        <f>IF(OR(H686="",D686=""),"",ROUND(H686/IF($B$5="نعم",1+$B$6,1)-D686-N(E686),2))</f>
        <v/>
      </c>
      <c r="K686" s="18" t="str">
        <f>IF(OR(J686="",N(H686)&lt;=0),"",J686/(H686/IF($B$5="نعم",1+$B$6,1)))</f>
        <v/>
      </c>
      <c r="L686" s="18" t="str">
        <f>IF(OR(I686="",J686="",N(I686)&lt;=0),"",1-J686/I686)</f>
        <v/>
      </c>
      <c r="M686" s="14"/>
      <c r="N686" s="19" t="str">
        <f>IF(AND(A686="",C686=""),"",IF(A686="","رقم المنتج ناقص",IF(AND($B$9="سلة",ISERROR(VALUE(A686))),"رقم المنتج: أرقام إنجليزية بس",IF(COUNTIF($A$11:$A$1010,A686)&gt;1,"رقم المنتج مكرر",IF(C686="","السعر الحالي ناقص",IF(H686="","حط نسبة خصم أو سعر عرض",IF(H686&lt;=0,"سعر العرض لازم يكون أكبر من صفر",IF(H686&gt;=C686,"سعر العرض = السعر أو أعلى",IF(AND(J686&lt;&gt;"",N(J686)&lt;0,M686&lt;&gt;"نعم"),"تحت التكلفة",IF($B$4="","حط نهاية العرض فوق",IF(AND($B$2&lt;&gt;"",$B$4&lt;$B$2),"النهاية قبل البداية",IF($B$4&lt;TODAY(),"تاريخ النهاية راح",IF(D686="","تمام، بس بدون تكلفة (ما نقدر نحسب ربحك)",IF(N(J686)&lt;0,"تحت التكلفة، وانت قاصد",IF(K686&lt;$B$7,"تمام، بس هامشك أقل من حدّك","جاهز")))))))))))))))</f>
        <v/>
      </c>
      <c r="O686" s="19" t="b">
        <f>AND(N686&lt;&gt;"",ISNA(MATCH(N686,{"رقم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7">
      <c r="A687" s="13"/>
      <c r="B687" s="14"/>
      <c r="C687" s="15"/>
      <c r="D687" s="15"/>
      <c r="E687" s="15"/>
      <c r="F687" s="16"/>
      <c r="G687" s="15"/>
      <c r="H687" s="17" t="str">
        <f>IF(OR(C687="",AND(F687="",G687="")),"",IF(G687&lt;&gt;"",ROUND(G687,2),IF($B$8="ريال كامل",ROUNDDOWN(C687*(1-IF(F687&gt;1,F687/100,F687)),0),IF($B$8="ينتهي بـ ٩",ROUND((C687*(1-IF(F687&gt;1,F687/100,F687))+1)/10,0)*10-1,ROUND(C687*(1-IF(F687&gt;1,F687/100,F687)),2)))))</f>
        <v/>
      </c>
      <c r="I687" s="17" t="str">
        <f>IF(OR(C687="",D687=""),"",ROUND(C687/IF($B$5="نعم",1+$B$6,1)-D687-N(E687),2))</f>
        <v/>
      </c>
      <c r="J687" s="17" t="str">
        <f>IF(OR(H687="",D687=""),"",ROUND(H687/IF($B$5="نعم",1+$B$6,1)-D687-N(E687),2))</f>
        <v/>
      </c>
      <c r="K687" s="18" t="str">
        <f>IF(OR(J687="",N(H687)&lt;=0),"",J687/(H687/IF($B$5="نعم",1+$B$6,1)))</f>
        <v/>
      </c>
      <c r="L687" s="18" t="str">
        <f>IF(OR(I687="",J687="",N(I687)&lt;=0),"",1-J687/I687)</f>
        <v/>
      </c>
      <c r="M687" s="14"/>
      <c r="N687" s="19" t="str">
        <f>IF(AND(A687="",C687=""),"",IF(A687="","رقم المنتج ناقص",IF(AND($B$9="سلة",ISERROR(VALUE(A687))),"رقم المنتج: أرقام إنجليزية بس",IF(COUNTIF($A$11:$A$1010,A687)&gt;1,"رقم المنتج مكرر",IF(C687="","السعر الحالي ناقص",IF(H687="","حط نسبة خصم أو سعر عرض",IF(H687&lt;=0,"سعر العرض لازم يكون أكبر من صفر",IF(H687&gt;=C687,"سعر العرض = السعر أو أعلى",IF(AND(J687&lt;&gt;"",N(J687)&lt;0,M687&lt;&gt;"نعم"),"تحت التكلفة",IF($B$4="","حط نهاية العرض فوق",IF(AND($B$2&lt;&gt;"",$B$4&lt;$B$2),"النهاية قبل البداية",IF($B$4&lt;TODAY(),"تاريخ النهاية راح",IF(D687="","تمام، بس بدون تكلفة (ما نقدر نحسب ربحك)",IF(N(J687)&lt;0,"تحت التكلفة، وانت قاصد",IF(K687&lt;$B$7,"تمام، بس هامشك أقل من حدّك","جاهز")))))))))))))))</f>
        <v/>
      </c>
      <c r="O687" s="19" t="b">
        <f>AND(N687&lt;&gt;"",ISNA(MATCH(N687,{"رقم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8">
      <c r="A688" s="13"/>
      <c r="B688" s="14"/>
      <c r="C688" s="15"/>
      <c r="D688" s="15"/>
      <c r="E688" s="15"/>
      <c r="F688" s="16"/>
      <c r="G688" s="15"/>
      <c r="H688" s="17" t="str">
        <f>IF(OR(C688="",AND(F688="",G688="")),"",IF(G688&lt;&gt;"",ROUND(G688,2),IF($B$8="ريال كامل",ROUNDDOWN(C688*(1-IF(F688&gt;1,F688/100,F688)),0),IF($B$8="ينتهي بـ ٩",ROUND((C688*(1-IF(F688&gt;1,F688/100,F688))+1)/10,0)*10-1,ROUND(C688*(1-IF(F688&gt;1,F688/100,F688)),2)))))</f>
        <v/>
      </c>
      <c r="I688" s="17" t="str">
        <f>IF(OR(C688="",D688=""),"",ROUND(C688/IF($B$5="نعم",1+$B$6,1)-D688-N(E688),2))</f>
        <v/>
      </c>
      <c r="J688" s="17" t="str">
        <f>IF(OR(H688="",D688=""),"",ROUND(H688/IF($B$5="نعم",1+$B$6,1)-D688-N(E688),2))</f>
        <v/>
      </c>
      <c r="K688" s="18" t="str">
        <f>IF(OR(J688="",N(H688)&lt;=0),"",J688/(H688/IF($B$5="نعم",1+$B$6,1)))</f>
        <v/>
      </c>
      <c r="L688" s="18" t="str">
        <f>IF(OR(I688="",J688="",N(I688)&lt;=0),"",1-J688/I688)</f>
        <v/>
      </c>
      <c r="M688" s="14"/>
      <c r="N688" s="19" t="str">
        <f>IF(AND(A688="",C688=""),"",IF(A688="","رقم المنتج ناقص",IF(AND($B$9="سلة",ISERROR(VALUE(A688))),"رقم المنتج: أرقام إنجليزية بس",IF(COUNTIF($A$11:$A$1010,A688)&gt;1,"رقم المنتج مكرر",IF(C688="","السعر الحالي ناقص",IF(H688="","حط نسبة خصم أو سعر عرض",IF(H688&lt;=0,"سعر العرض لازم يكون أكبر من صفر",IF(H688&gt;=C688,"سعر العرض = السعر أو أعلى",IF(AND(J688&lt;&gt;"",N(J688)&lt;0,M688&lt;&gt;"نعم"),"تحت التكلفة",IF($B$4="","حط نهاية العرض فوق",IF(AND($B$2&lt;&gt;"",$B$4&lt;$B$2),"النهاية قبل البداية",IF($B$4&lt;TODAY(),"تاريخ النهاية راح",IF(D688="","تمام، بس بدون تكلفة (ما نقدر نحسب ربحك)",IF(N(J688)&lt;0,"تحت التكلفة، وانت قاصد",IF(K688&lt;$B$7,"تمام، بس هامشك أقل من حدّك","جاهز")))))))))))))))</f>
        <v/>
      </c>
      <c r="O688" s="19" t="b">
        <f>AND(N688&lt;&gt;"",ISNA(MATCH(N688,{"رقم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89">
      <c r="A689" s="13"/>
      <c r="B689" s="14"/>
      <c r="C689" s="15"/>
      <c r="D689" s="15"/>
      <c r="E689" s="15"/>
      <c r="F689" s="16"/>
      <c r="G689" s="15"/>
      <c r="H689" s="17" t="str">
        <f>IF(OR(C689="",AND(F689="",G689="")),"",IF(G689&lt;&gt;"",ROUND(G689,2),IF($B$8="ريال كامل",ROUNDDOWN(C689*(1-IF(F689&gt;1,F689/100,F689)),0),IF($B$8="ينتهي بـ ٩",ROUND((C689*(1-IF(F689&gt;1,F689/100,F689))+1)/10,0)*10-1,ROUND(C689*(1-IF(F689&gt;1,F689/100,F689)),2)))))</f>
        <v/>
      </c>
      <c r="I689" s="17" t="str">
        <f>IF(OR(C689="",D689=""),"",ROUND(C689/IF($B$5="نعم",1+$B$6,1)-D689-N(E689),2))</f>
        <v/>
      </c>
      <c r="J689" s="17" t="str">
        <f>IF(OR(H689="",D689=""),"",ROUND(H689/IF($B$5="نعم",1+$B$6,1)-D689-N(E689),2))</f>
        <v/>
      </c>
      <c r="K689" s="18" t="str">
        <f>IF(OR(J689="",N(H689)&lt;=0),"",J689/(H689/IF($B$5="نعم",1+$B$6,1)))</f>
        <v/>
      </c>
      <c r="L689" s="18" t="str">
        <f>IF(OR(I689="",J689="",N(I689)&lt;=0),"",1-J689/I689)</f>
        <v/>
      </c>
      <c r="M689" s="14"/>
      <c r="N689" s="19" t="str">
        <f>IF(AND(A689="",C689=""),"",IF(A689="","رقم المنتج ناقص",IF(AND($B$9="سلة",ISERROR(VALUE(A689))),"رقم المنتج: أرقام إنجليزية بس",IF(COUNTIF($A$11:$A$1010,A689)&gt;1,"رقم المنتج مكرر",IF(C689="","السعر الحالي ناقص",IF(H689="","حط نسبة خصم أو سعر عرض",IF(H689&lt;=0,"سعر العرض لازم يكون أكبر من صفر",IF(H689&gt;=C689,"سعر العرض = السعر أو أعلى",IF(AND(J689&lt;&gt;"",N(J689)&lt;0,M689&lt;&gt;"نعم"),"تحت التكلفة",IF($B$4="","حط نهاية العرض فوق",IF(AND($B$2&lt;&gt;"",$B$4&lt;$B$2),"النهاية قبل البداية",IF($B$4&lt;TODAY(),"تاريخ النهاية راح",IF(D689="","تمام، بس بدون تكلفة (ما نقدر نحسب ربحك)",IF(N(J689)&lt;0,"تحت التكلفة، وانت قاصد",IF(K689&lt;$B$7,"تمام، بس هامشك أقل من حدّك","جاهز")))))))))))))))</f>
        <v/>
      </c>
      <c r="O689" s="19" t="b">
        <f>AND(N689&lt;&gt;"",ISNA(MATCH(N689,{"رقم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0">
      <c r="A690" s="13"/>
      <c r="B690" s="14"/>
      <c r="C690" s="15"/>
      <c r="D690" s="15"/>
      <c r="E690" s="15"/>
      <c r="F690" s="16"/>
      <c r="G690" s="15"/>
      <c r="H690" s="17" t="str">
        <f>IF(OR(C690="",AND(F690="",G690="")),"",IF(G690&lt;&gt;"",ROUND(G690,2),IF($B$8="ريال كامل",ROUNDDOWN(C690*(1-IF(F690&gt;1,F690/100,F690)),0),IF($B$8="ينتهي بـ ٩",ROUND((C690*(1-IF(F690&gt;1,F690/100,F690))+1)/10,0)*10-1,ROUND(C690*(1-IF(F690&gt;1,F690/100,F690)),2)))))</f>
        <v/>
      </c>
      <c r="I690" s="17" t="str">
        <f>IF(OR(C690="",D690=""),"",ROUND(C690/IF($B$5="نعم",1+$B$6,1)-D690-N(E690),2))</f>
        <v/>
      </c>
      <c r="J690" s="17" t="str">
        <f>IF(OR(H690="",D690=""),"",ROUND(H690/IF($B$5="نعم",1+$B$6,1)-D690-N(E690),2))</f>
        <v/>
      </c>
      <c r="K690" s="18" t="str">
        <f>IF(OR(J690="",N(H690)&lt;=0),"",J690/(H690/IF($B$5="نعم",1+$B$6,1)))</f>
        <v/>
      </c>
      <c r="L690" s="18" t="str">
        <f>IF(OR(I690="",J690="",N(I690)&lt;=0),"",1-J690/I690)</f>
        <v/>
      </c>
      <c r="M690" s="14"/>
      <c r="N690" s="19" t="str">
        <f>IF(AND(A690="",C690=""),"",IF(A690="","رقم المنتج ناقص",IF(AND($B$9="سلة",ISERROR(VALUE(A690))),"رقم المنتج: أرقام إنجليزية بس",IF(COUNTIF($A$11:$A$1010,A690)&gt;1,"رقم المنتج مكرر",IF(C690="","السعر الحالي ناقص",IF(H690="","حط نسبة خصم أو سعر عرض",IF(H690&lt;=0,"سعر العرض لازم يكون أكبر من صفر",IF(H690&gt;=C690,"سعر العرض = السعر أو أعلى",IF(AND(J690&lt;&gt;"",N(J690)&lt;0,M690&lt;&gt;"نعم"),"تحت التكلفة",IF($B$4="","حط نهاية العرض فوق",IF(AND($B$2&lt;&gt;"",$B$4&lt;$B$2),"النهاية قبل البداية",IF($B$4&lt;TODAY(),"تاريخ النهاية راح",IF(D690="","تمام، بس بدون تكلفة (ما نقدر نحسب ربحك)",IF(N(J690)&lt;0,"تحت التكلفة، وانت قاصد",IF(K690&lt;$B$7,"تمام، بس هامشك أقل من حدّك","جاهز")))))))))))))))</f>
        <v/>
      </c>
      <c r="O690" s="19" t="b">
        <f>AND(N690&lt;&gt;"",ISNA(MATCH(N690,{"رقم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1">
      <c r="A691" s="13"/>
      <c r="B691" s="14"/>
      <c r="C691" s="15"/>
      <c r="D691" s="15"/>
      <c r="E691" s="15"/>
      <c r="F691" s="16"/>
      <c r="G691" s="15"/>
      <c r="H691" s="17" t="str">
        <f>IF(OR(C691="",AND(F691="",G691="")),"",IF(G691&lt;&gt;"",ROUND(G691,2),IF($B$8="ريال كامل",ROUNDDOWN(C691*(1-IF(F691&gt;1,F691/100,F691)),0),IF($B$8="ينتهي بـ ٩",ROUND((C691*(1-IF(F691&gt;1,F691/100,F691))+1)/10,0)*10-1,ROUND(C691*(1-IF(F691&gt;1,F691/100,F691)),2)))))</f>
        <v/>
      </c>
      <c r="I691" s="17" t="str">
        <f>IF(OR(C691="",D691=""),"",ROUND(C691/IF($B$5="نعم",1+$B$6,1)-D691-N(E691),2))</f>
        <v/>
      </c>
      <c r="J691" s="17" t="str">
        <f>IF(OR(H691="",D691=""),"",ROUND(H691/IF($B$5="نعم",1+$B$6,1)-D691-N(E691),2))</f>
        <v/>
      </c>
      <c r="K691" s="18" t="str">
        <f>IF(OR(J691="",N(H691)&lt;=0),"",J691/(H691/IF($B$5="نعم",1+$B$6,1)))</f>
        <v/>
      </c>
      <c r="L691" s="18" t="str">
        <f>IF(OR(I691="",J691="",N(I691)&lt;=0),"",1-J691/I691)</f>
        <v/>
      </c>
      <c r="M691" s="14"/>
      <c r="N691" s="19" t="str">
        <f>IF(AND(A691="",C691=""),"",IF(A691="","رقم المنتج ناقص",IF(AND($B$9="سلة",ISERROR(VALUE(A691))),"رقم المنتج: أرقام إنجليزية بس",IF(COUNTIF($A$11:$A$1010,A691)&gt;1,"رقم المنتج مكرر",IF(C691="","السعر الحالي ناقص",IF(H691="","حط نسبة خصم أو سعر عرض",IF(H691&lt;=0,"سعر العرض لازم يكون أكبر من صفر",IF(H691&gt;=C691,"سعر العرض = السعر أو أعلى",IF(AND(J691&lt;&gt;"",N(J691)&lt;0,M691&lt;&gt;"نعم"),"تحت التكلفة",IF($B$4="","حط نهاية العرض فوق",IF(AND($B$2&lt;&gt;"",$B$4&lt;$B$2),"النهاية قبل البداية",IF($B$4&lt;TODAY(),"تاريخ النهاية راح",IF(D691="","تمام، بس بدون تكلفة (ما نقدر نحسب ربحك)",IF(N(J691)&lt;0,"تحت التكلفة، وانت قاصد",IF(K691&lt;$B$7,"تمام، بس هامشك أقل من حدّك","جاهز")))))))))))))))</f>
        <v/>
      </c>
      <c r="O691" s="19" t="b">
        <f>AND(N691&lt;&gt;"",ISNA(MATCH(N691,{"رقم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2">
      <c r="A692" s="13"/>
      <c r="B692" s="14"/>
      <c r="C692" s="15"/>
      <c r="D692" s="15"/>
      <c r="E692" s="15"/>
      <c r="F692" s="16"/>
      <c r="G692" s="15"/>
      <c r="H692" s="17" t="str">
        <f>IF(OR(C692="",AND(F692="",G692="")),"",IF(G692&lt;&gt;"",ROUND(G692,2),IF($B$8="ريال كامل",ROUNDDOWN(C692*(1-IF(F692&gt;1,F692/100,F692)),0),IF($B$8="ينتهي بـ ٩",ROUND((C692*(1-IF(F692&gt;1,F692/100,F692))+1)/10,0)*10-1,ROUND(C692*(1-IF(F692&gt;1,F692/100,F692)),2)))))</f>
        <v/>
      </c>
      <c r="I692" s="17" t="str">
        <f>IF(OR(C692="",D692=""),"",ROUND(C692/IF($B$5="نعم",1+$B$6,1)-D692-N(E692),2))</f>
        <v/>
      </c>
      <c r="J692" s="17" t="str">
        <f>IF(OR(H692="",D692=""),"",ROUND(H692/IF($B$5="نعم",1+$B$6,1)-D692-N(E692),2))</f>
        <v/>
      </c>
      <c r="K692" s="18" t="str">
        <f>IF(OR(J692="",N(H692)&lt;=0),"",J692/(H692/IF($B$5="نعم",1+$B$6,1)))</f>
        <v/>
      </c>
      <c r="L692" s="18" t="str">
        <f>IF(OR(I692="",J692="",N(I692)&lt;=0),"",1-J692/I692)</f>
        <v/>
      </c>
      <c r="M692" s="14"/>
      <c r="N692" s="19" t="str">
        <f>IF(AND(A692="",C692=""),"",IF(A692="","رقم المنتج ناقص",IF(AND($B$9="سلة",ISERROR(VALUE(A692))),"رقم المنتج: أرقام إنجليزية بس",IF(COUNTIF($A$11:$A$1010,A692)&gt;1,"رقم المنتج مكرر",IF(C692="","السعر الحالي ناقص",IF(H692="","حط نسبة خصم أو سعر عرض",IF(H692&lt;=0,"سعر العرض لازم يكون أكبر من صفر",IF(H692&gt;=C692,"سعر العرض = السعر أو أعلى",IF(AND(J692&lt;&gt;"",N(J692)&lt;0,M692&lt;&gt;"نعم"),"تحت التكلفة",IF($B$4="","حط نهاية العرض فوق",IF(AND($B$2&lt;&gt;"",$B$4&lt;$B$2),"النهاية قبل البداية",IF($B$4&lt;TODAY(),"تاريخ النهاية راح",IF(D692="","تمام، بس بدون تكلفة (ما نقدر نحسب ربحك)",IF(N(J692)&lt;0,"تحت التكلفة، وانت قاصد",IF(K692&lt;$B$7,"تمام، بس هامشك أقل من حدّك","جاهز")))))))))))))))</f>
        <v/>
      </c>
      <c r="O692" s="19" t="b">
        <f>AND(N692&lt;&gt;"",ISNA(MATCH(N692,{"رقم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3">
      <c r="A693" s="13"/>
      <c r="B693" s="14"/>
      <c r="C693" s="15"/>
      <c r="D693" s="15"/>
      <c r="E693" s="15"/>
      <c r="F693" s="16"/>
      <c r="G693" s="15"/>
      <c r="H693" s="17" t="str">
        <f>IF(OR(C693="",AND(F693="",G693="")),"",IF(G693&lt;&gt;"",ROUND(G693,2),IF($B$8="ريال كامل",ROUNDDOWN(C693*(1-IF(F693&gt;1,F693/100,F693)),0),IF($B$8="ينتهي بـ ٩",ROUND((C693*(1-IF(F693&gt;1,F693/100,F693))+1)/10,0)*10-1,ROUND(C693*(1-IF(F693&gt;1,F693/100,F693)),2)))))</f>
        <v/>
      </c>
      <c r="I693" s="17" t="str">
        <f>IF(OR(C693="",D693=""),"",ROUND(C693/IF($B$5="نعم",1+$B$6,1)-D693-N(E693),2))</f>
        <v/>
      </c>
      <c r="J693" s="17" t="str">
        <f>IF(OR(H693="",D693=""),"",ROUND(H693/IF($B$5="نعم",1+$B$6,1)-D693-N(E693),2))</f>
        <v/>
      </c>
      <c r="K693" s="18" t="str">
        <f>IF(OR(J693="",N(H693)&lt;=0),"",J693/(H693/IF($B$5="نعم",1+$B$6,1)))</f>
        <v/>
      </c>
      <c r="L693" s="18" t="str">
        <f>IF(OR(I693="",J693="",N(I693)&lt;=0),"",1-J693/I693)</f>
        <v/>
      </c>
      <c r="M693" s="14"/>
      <c r="N693" s="19" t="str">
        <f>IF(AND(A693="",C693=""),"",IF(A693="","رقم المنتج ناقص",IF(AND($B$9="سلة",ISERROR(VALUE(A693))),"رقم المنتج: أرقام إنجليزية بس",IF(COUNTIF($A$11:$A$1010,A693)&gt;1,"رقم المنتج مكرر",IF(C693="","السعر الحالي ناقص",IF(H693="","حط نسبة خصم أو سعر عرض",IF(H693&lt;=0,"سعر العرض لازم يكون أكبر من صفر",IF(H693&gt;=C693,"سعر العرض = السعر أو أعلى",IF(AND(J693&lt;&gt;"",N(J693)&lt;0,M693&lt;&gt;"نعم"),"تحت التكلفة",IF($B$4="","حط نهاية العرض فوق",IF(AND($B$2&lt;&gt;"",$B$4&lt;$B$2),"النهاية قبل البداية",IF($B$4&lt;TODAY(),"تاريخ النهاية راح",IF(D693="","تمام، بس بدون تكلفة (ما نقدر نحسب ربحك)",IF(N(J693)&lt;0,"تحت التكلفة، وانت قاصد",IF(K693&lt;$B$7,"تمام، بس هامشك أقل من حدّك","جاهز")))))))))))))))</f>
        <v/>
      </c>
      <c r="O693" s="19" t="b">
        <f>AND(N693&lt;&gt;"",ISNA(MATCH(N693,{"رقم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4">
      <c r="A694" s="13"/>
      <c r="B694" s="14"/>
      <c r="C694" s="15"/>
      <c r="D694" s="15"/>
      <c r="E694" s="15"/>
      <c r="F694" s="16"/>
      <c r="G694" s="15"/>
      <c r="H694" s="17" t="str">
        <f>IF(OR(C694="",AND(F694="",G694="")),"",IF(G694&lt;&gt;"",ROUND(G694,2),IF($B$8="ريال كامل",ROUNDDOWN(C694*(1-IF(F694&gt;1,F694/100,F694)),0),IF($B$8="ينتهي بـ ٩",ROUND((C694*(1-IF(F694&gt;1,F694/100,F694))+1)/10,0)*10-1,ROUND(C694*(1-IF(F694&gt;1,F694/100,F694)),2)))))</f>
        <v/>
      </c>
      <c r="I694" s="17" t="str">
        <f>IF(OR(C694="",D694=""),"",ROUND(C694/IF($B$5="نعم",1+$B$6,1)-D694-N(E694),2))</f>
        <v/>
      </c>
      <c r="J694" s="17" t="str">
        <f>IF(OR(H694="",D694=""),"",ROUND(H694/IF($B$5="نعم",1+$B$6,1)-D694-N(E694),2))</f>
        <v/>
      </c>
      <c r="K694" s="18" t="str">
        <f>IF(OR(J694="",N(H694)&lt;=0),"",J694/(H694/IF($B$5="نعم",1+$B$6,1)))</f>
        <v/>
      </c>
      <c r="L694" s="18" t="str">
        <f>IF(OR(I694="",J694="",N(I694)&lt;=0),"",1-J694/I694)</f>
        <v/>
      </c>
      <c r="M694" s="14"/>
      <c r="N694" s="19" t="str">
        <f>IF(AND(A694="",C694=""),"",IF(A694="","رقم المنتج ناقص",IF(AND($B$9="سلة",ISERROR(VALUE(A694))),"رقم المنتج: أرقام إنجليزية بس",IF(COUNTIF($A$11:$A$1010,A694)&gt;1,"رقم المنتج مكرر",IF(C694="","السعر الحالي ناقص",IF(H694="","حط نسبة خصم أو سعر عرض",IF(H694&lt;=0,"سعر العرض لازم يكون أكبر من صفر",IF(H694&gt;=C694,"سعر العرض = السعر أو أعلى",IF(AND(J694&lt;&gt;"",N(J694)&lt;0,M694&lt;&gt;"نعم"),"تحت التكلفة",IF($B$4="","حط نهاية العرض فوق",IF(AND($B$2&lt;&gt;"",$B$4&lt;$B$2),"النهاية قبل البداية",IF($B$4&lt;TODAY(),"تاريخ النهاية راح",IF(D694="","تمام، بس بدون تكلفة (ما نقدر نحسب ربحك)",IF(N(J694)&lt;0,"تحت التكلفة، وانت قاصد",IF(K694&lt;$B$7,"تمام، بس هامشك أقل من حدّك","جاهز")))))))))))))))</f>
        <v/>
      </c>
      <c r="O694" s="19" t="b">
        <f>AND(N694&lt;&gt;"",ISNA(MATCH(N694,{"رقم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5">
      <c r="A695" s="13"/>
      <c r="B695" s="14"/>
      <c r="C695" s="15"/>
      <c r="D695" s="15"/>
      <c r="E695" s="15"/>
      <c r="F695" s="16"/>
      <c r="G695" s="15"/>
      <c r="H695" s="17" t="str">
        <f>IF(OR(C695="",AND(F695="",G695="")),"",IF(G695&lt;&gt;"",ROUND(G695,2),IF($B$8="ريال كامل",ROUNDDOWN(C695*(1-IF(F695&gt;1,F695/100,F695)),0),IF($B$8="ينتهي بـ ٩",ROUND((C695*(1-IF(F695&gt;1,F695/100,F695))+1)/10,0)*10-1,ROUND(C695*(1-IF(F695&gt;1,F695/100,F695)),2)))))</f>
        <v/>
      </c>
      <c r="I695" s="17" t="str">
        <f>IF(OR(C695="",D695=""),"",ROUND(C695/IF($B$5="نعم",1+$B$6,1)-D695-N(E695),2))</f>
        <v/>
      </c>
      <c r="J695" s="17" t="str">
        <f>IF(OR(H695="",D695=""),"",ROUND(H695/IF($B$5="نعم",1+$B$6,1)-D695-N(E695),2))</f>
        <v/>
      </c>
      <c r="K695" s="18" t="str">
        <f>IF(OR(J695="",N(H695)&lt;=0),"",J695/(H695/IF($B$5="نعم",1+$B$6,1)))</f>
        <v/>
      </c>
      <c r="L695" s="18" t="str">
        <f>IF(OR(I695="",J695="",N(I695)&lt;=0),"",1-J695/I695)</f>
        <v/>
      </c>
      <c r="M695" s="14"/>
      <c r="N695" s="19" t="str">
        <f>IF(AND(A695="",C695=""),"",IF(A695="","رقم المنتج ناقص",IF(AND($B$9="سلة",ISERROR(VALUE(A695))),"رقم المنتج: أرقام إنجليزية بس",IF(COUNTIF($A$11:$A$1010,A695)&gt;1,"رقم المنتج مكرر",IF(C695="","السعر الحالي ناقص",IF(H695="","حط نسبة خصم أو سعر عرض",IF(H695&lt;=0,"سعر العرض لازم يكون أكبر من صفر",IF(H695&gt;=C695,"سعر العرض = السعر أو أعلى",IF(AND(J695&lt;&gt;"",N(J695)&lt;0,M695&lt;&gt;"نعم"),"تحت التكلفة",IF($B$4="","حط نهاية العرض فوق",IF(AND($B$2&lt;&gt;"",$B$4&lt;$B$2),"النهاية قبل البداية",IF($B$4&lt;TODAY(),"تاريخ النهاية راح",IF(D695="","تمام، بس بدون تكلفة (ما نقدر نحسب ربحك)",IF(N(J695)&lt;0,"تحت التكلفة، وانت قاصد",IF(K695&lt;$B$7,"تمام، بس هامشك أقل من حدّك","جاهز")))))))))))))))</f>
        <v/>
      </c>
      <c r="O695" s="19" t="b">
        <f>AND(N695&lt;&gt;"",ISNA(MATCH(N695,{"رقم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6">
      <c r="A696" s="13"/>
      <c r="B696" s="14"/>
      <c r="C696" s="15"/>
      <c r="D696" s="15"/>
      <c r="E696" s="15"/>
      <c r="F696" s="16"/>
      <c r="G696" s="15"/>
      <c r="H696" s="17" t="str">
        <f>IF(OR(C696="",AND(F696="",G696="")),"",IF(G696&lt;&gt;"",ROUND(G696,2),IF($B$8="ريال كامل",ROUNDDOWN(C696*(1-IF(F696&gt;1,F696/100,F696)),0),IF($B$8="ينتهي بـ ٩",ROUND((C696*(1-IF(F696&gt;1,F696/100,F696))+1)/10,0)*10-1,ROUND(C696*(1-IF(F696&gt;1,F696/100,F696)),2)))))</f>
        <v/>
      </c>
      <c r="I696" s="17" t="str">
        <f>IF(OR(C696="",D696=""),"",ROUND(C696/IF($B$5="نعم",1+$B$6,1)-D696-N(E696),2))</f>
        <v/>
      </c>
      <c r="J696" s="17" t="str">
        <f>IF(OR(H696="",D696=""),"",ROUND(H696/IF($B$5="نعم",1+$B$6,1)-D696-N(E696),2))</f>
        <v/>
      </c>
      <c r="K696" s="18" t="str">
        <f>IF(OR(J696="",N(H696)&lt;=0),"",J696/(H696/IF($B$5="نعم",1+$B$6,1)))</f>
        <v/>
      </c>
      <c r="L696" s="18" t="str">
        <f>IF(OR(I696="",J696="",N(I696)&lt;=0),"",1-J696/I696)</f>
        <v/>
      </c>
      <c r="M696" s="14"/>
      <c r="N696" s="19" t="str">
        <f>IF(AND(A696="",C696=""),"",IF(A696="","رقم المنتج ناقص",IF(AND($B$9="سلة",ISERROR(VALUE(A696))),"رقم المنتج: أرقام إنجليزية بس",IF(COUNTIF($A$11:$A$1010,A696)&gt;1,"رقم المنتج مكرر",IF(C696="","السعر الحالي ناقص",IF(H696="","حط نسبة خصم أو سعر عرض",IF(H696&lt;=0,"سعر العرض لازم يكون أكبر من صفر",IF(H696&gt;=C696,"سعر العرض = السعر أو أعلى",IF(AND(J696&lt;&gt;"",N(J696)&lt;0,M696&lt;&gt;"نعم"),"تحت التكلفة",IF($B$4="","حط نهاية العرض فوق",IF(AND($B$2&lt;&gt;"",$B$4&lt;$B$2),"النهاية قبل البداية",IF($B$4&lt;TODAY(),"تاريخ النهاية راح",IF(D696="","تمام، بس بدون تكلفة (ما نقدر نحسب ربحك)",IF(N(J696)&lt;0,"تحت التكلفة، وانت قاصد",IF(K696&lt;$B$7,"تمام، بس هامشك أقل من حدّك","جاهز")))))))))))))))</f>
        <v/>
      </c>
      <c r="O696" s="19" t="b">
        <f>AND(N696&lt;&gt;"",ISNA(MATCH(N696,{"رقم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7">
      <c r="A697" s="13"/>
      <c r="B697" s="14"/>
      <c r="C697" s="15"/>
      <c r="D697" s="15"/>
      <c r="E697" s="15"/>
      <c r="F697" s="16"/>
      <c r="G697" s="15"/>
      <c r="H697" s="17" t="str">
        <f>IF(OR(C697="",AND(F697="",G697="")),"",IF(G697&lt;&gt;"",ROUND(G697,2),IF($B$8="ريال كامل",ROUNDDOWN(C697*(1-IF(F697&gt;1,F697/100,F697)),0),IF($B$8="ينتهي بـ ٩",ROUND((C697*(1-IF(F697&gt;1,F697/100,F697))+1)/10,0)*10-1,ROUND(C697*(1-IF(F697&gt;1,F697/100,F697)),2)))))</f>
        <v/>
      </c>
      <c r="I697" s="17" t="str">
        <f>IF(OR(C697="",D697=""),"",ROUND(C697/IF($B$5="نعم",1+$B$6,1)-D697-N(E697),2))</f>
        <v/>
      </c>
      <c r="J697" s="17" t="str">
        <f>IF(OR(H697="",D697=""),"",ROUND(H697/IF($B$5="نعم",1+$B$6,1)-D697-N(E697),2))</f>
        <v/>
      </c>
      <c r="K697" s="18" t="str">
        <f>IF(OR(J697="",N(H697)&lt;=0),"",J697/(H697/IF($B$5="نعم",1+$B$6,1)))</f>
        <v/>
      </c>
      <c r="L697" s="18" t="str">
        <f>IF(OR(I697="",J697="",N(I697)&lt;=0),"",1-J697/I697)</f>
        <v/>
      </c>
      <c r="M697" s="14"/>
      <c r="N697" s="19" t="str">
        <f>IF(AND(A697="",C697=""),"",IF(A697="","رقم المنتج ناقص",IF(AND($B$9="سلة",ISERROR(VALUE(A697))),"رقم المنتج: أرقام إنجليزية بس",IF(COUNTIF($A$11:$A$1010,A697)&gt;1,"رقم المنتج مكرر",IF(C697="","السعر الحالي ناقص",IF(H697="","حط نسبة خصم أو سعر عرض",IF(H697&lt;=0,"سعر العرض لازم يكون أكبر من صفر",IF(H697&gt;=C697,"سعر العرض = السعر أو أعلى",IF(AND(J697&lt;&gt;"",N(J697)&lt;0,M697&lt;&gt;"نعم"),"تحت التكلفة",IF($B$4="","حط نهاية العرض فوق",IF(AND($B$2&lt;&gt;"",$B$4&lt;$B$2),"النهاية قبل البداية",IF($B$4&lt;TODAY(),"تاريخ النهاية راح",IF(D697="","تمام، بس بدون تكلفة (ما نقدر نحسب ربحك)",IF(N(J697)&lt;0,"تحت التكلفة، وانت قاصد",IF(K697&lt;$B$7,"تمام، بس هامشك أقل من حدّك","جاهز")))))))))))))))</f>
        <v/>
      </c>
      <c r="O697" s="19" t="b">
        <f>AND(N697&lt;&gt;"",ISNA(MATCH(N697,{"رقم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8">
      <c r="A698" s="13"/>
      <c r="B698" s="14"/>
      <c r="C698" s="15"/>
      <c r="D698" s="15"/>
      <c r="E698" s="15"/>
      <c r="F698" s="16"/>
      <c r="G698" s="15"/>
      <c r="H698" s="17" t="str">
        <f>IF(OR(C698="",AND(F698="",G698="")),"",IF(G698&lt;&gt;"",ROUND(G698,2),IF($B$8="ريال كامل",ROUNDDOWN(C698*(1-IF(F698&gt;1,F698/100,F698)),0),IF($B$8="ينتهي بـ ٩",ROUND((C698*(1-IF(F698&gt;1,F698/100,F698))+1)/10,0)*10-1,ROUND(C698*(1-IF(F698&gt;1,F698/100,F698)),2)))))</f>
        <v/>
      </c>
      <c r="I698" s="17" t="str">
        <f>IF(OR(C698="",D698=""),"",ROUND(C698/IF($B$5="نعم",1+$B$6,1)-D698-N(E698),2))</f>
        <v/>
      </c>
      <c r="J698" s="17" t="str">
        <f>IF(OR(H698="",D698=""),"",ROUND(H698/IF($B$5="نعم",1+$B$6,1)-D698-N(E698),2))</f>
        <v/>
      </c>
      <c r="K698" s="18" t="str">
        <f>IF(OR(J698="",N(H698)&lt;=0),"",J698/(H698/IF($B$5="نعم",1+$B$6,1)))</f>
        <v/>
      </c>
      <c r="L698" s="18" t="str">
        <f>IF(OR(I698="",J698="",N(I698)&lt;=0),"",1-J698/I698)</f>
        <v/>
      </c>
      <c r="M698" s="14"/>
      <c r="N698" s="19" t="str">
        <f>IF(AND(A698="",C698=""),"",IF(A698="","رقم المنتج ناقص",IF(AND($B$9="سلة",ISERROR(VALUE(A698))),"رقم المنتج: أرقام إنجليزية بس",IF(COUNTIF($A$11:$A$1010,A698)&gt;1,"رقم المنتج مكرر",IF(C698="","السعر الحالي ناقص",IF(H698="","حط نسبة خصم أو سعر عرض",IF(H698&lt;=0,"سعر العرض لازم يكون أكبر من صفر",IF(H698&gt;=C698,"سعر العرض = السعر أو أعلى",IF(AND(J698&lt;&gt;"",N(J698)&lt;0,M698&lt;&gt;"نعم"),"تحت التكلفة",IF($B$4="","حط نهاية العرض فوق",IF(AND($B$2&lt;&gt;"",$B$4&lt;$B$2),"النهاية قبل البداية",IF($B$4&lt;TODAY(),"تاريخ النهاية راح",IF(D698="","تمام، بس بدون تكلفة (ما نقدر نحسب ربحك)",IF(N(J698)&lt;0,"تحت التكلفة، وانت قاصد",IF(K698&lt;$B$7,"تمام، بس هامشك أقل من حدّك","جاهز")))))))))))))))</f>
        <v/>
      </c>
      <c r="O698" s="19" t="b">
        <f>AND(N698&lt;&gt;"",ISNA(MATCH(N698,{"رقم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699">
      <c r="A699" s="13"/>
      <c r="B699" s="14"/>
      <c r="C699" s="15"/>
      <c r="D699" s="15"/>
      <c r="E699" s="15"/>
      <c r="F699" s="16"/>
      <c r="G699" s="15"/>
      <c r="H699" s="17" t="str">
        <f>IF(OR(C699="",AND(F699="",G699="")),"",IF(G699&lt;&gt;"",ROUND(G699,2),IF($B$8="ريال كامل",ROUNDDOWN(C699*(1-IF(F699&gt;1,F699/100,F699)),0),IF($B$8="ينتهي بـ ٩",ROUND((C699*(1-IF(F699&gt;1,F699/100,F699))+1)/10,0)*10-1,ROUND(C699*(1-IF(F699&gt;1,F699/100,F699)),2)))))</f>
        <v/>
      </c>
      <c r="I699" s="17" t="str">
        <f>IF(OR(C699="",D699=""),"",ROUND(C699/IF($B$5="نعم",1+$B$6,1)-D699-N(E699),2))</f>
        <v/>
      </c>
      <c r="J699" s="17" t="str">
        <f>IF(OR(H699="",D699=""),"",ROUND(H699/IF($B$5="نعم",1+$B$6,1)-D699-N(E699),2))</f>
        <v/>
      </c>
      <c r="K699" s="18" t="str">
        <f>IF(OR(J699="",N(H699)&lt;=0),"",J699/(H699/IF($B$5="نعم",1+$B$6,1)))</f>
        <v/>
      </c>
      <c r="L699" s="18" t="str">
        <f>IF(OR(I699="",J699="",N(I699)&lt;=0),"",1-J699/I699)</f>
        <v/>
      </c>
      <c r="M699" s="14"/>
      <c r="N699" s="19" t="str">
        <f>IF(AND(A699="",C699=""),"",IF(A699="","رقم المنتج ناقص",IF(AND($B$9="سلة",ISERROR(VALUE(A699))),"رقم المنتج: أرقام إنجليزية بس",IF(COUNTIF($A$11:$A$1010,A699)&gt;1,"رقم المنتج مكرر",IF(C699="","السعر الحالي ناقص",IF(H699="","حط نسبة خصم أو سعر عرض",IF(H699&lt;=0,"سعر العرض لازم يكون أكبر من صفر",IF(H699&gt;=C699,"سعر العرض = السعر أو أعلى",IF(AND(J699&lt;&gt;"",N(J699)&lt;0,M699&lt;&gt;"نعم"),"تحت التكلفة",IF($B$4="","حط نهاية العرض فوق",IF(AND($B$2&lt;&gt;"",$B$4&lt;$B$2),"النهاية قبل البداية",IF($B$4&lt;TODAY(),"تاريخ النهاية راح",IF(D699="","تمام، بس بدون تكلفة (ما نقدر نحسب ربحك)",IF(N(J699)&lt;0,"تحت التكلفة، وانت قاصد",IF(K699&lt;$B$7,"تمام، بس هامشك أقل من حدّك","جاهز")))))))))))))))</f>
        <v/>
      </c>
      <c r="O699" s="19" t="b">
        <f>AND(N699&lt;&gt;"",ISNA(MATCH(N699,{"رقم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0">
      <c r="A700" s="13"/>
      <c r="B700" s="14"/>
      <c r="C700" s="15"/>
      <c r="D700" s="15"/>
      <c r="E700" s="15"/>
      <c r="F700" s="16"/>
      <c r="G700" s="15"/>
      <c r="H700" s="17" t="str">
        <f>IF(OR(C700="",AND(F700="",G700="")),"",IF(G700&lt;&gt;"",ROUND(G700,2),IF($B$8="ريال كامل",ROUNDDOWN(C700*(1-IF(F700&gt;1,F700/100,F700)),0),IF($B$8="ينتهي بـ ٩",ROUND((C700*(1-IF(F700&gt;1,F700/100,F700))+1)/10,0)*10-1,ROUND(C700*(1-IF(F700&gt;1,F700/100,F700)),2)))))</f>
        <v/>
      </c>
      <c r="I700" s="17" t="str">
        <f>IF(OR(C700="",D700=""),"",ROUND(C700/IF($B$5="نعم",1+$B$6,1)-D700-N(E700),2))</f>
        <v/>
      </c>
      <c r="J700" s="17" t="str">
        <f>IF(OR(H700="",D700=""),"",ROUND(H700/IF($B$5="نعم",1+$B$6,1)-D700-N(E700),2))</f>
        <v/>
      </c>
      <c r="K700" s="18" t="str">
        <f>IF(OR(J700="",N(H700)&lt;=0),"",J700/(H700/IF($B$5="نعم",1+$B$6,1)))</f>
        <v/>
      </c>
      <c r="L700" s="18" t="str">
        <f>IF(OR(I700="",J700="",N(I700)&lt;=0),"",1-J700/I700)</f>
        <v/>
      </c>
      <c r="M700" s="14"/>
      <c r="N700" s="19" t="str">
        <f>IF(AND(A700="",C700=""),"",IF(A700="","رقم المنتج ناقص",IF(AND($B$9="سلة",ISERROR(VALUE(A700))),"رقم المنتج: أرقام إنجليزية بس",IF(COUNTIF($A$11:$A$1010,A700)&gt;1,"رقم المنتج مكرر",IF(C700="","السعر الحالي ناقص",IF(H700="","حط نسبة خصم أو سعر عرض",IF(H700&lt;=0,"سعر العرض لازم يكون أكبر من صفر",IF(H700&gt;=C700,"سعر العرض = السعر أو أعلى",IF(AND(J700&lt;&gt;"",N(J700)&lt;0,M700&lt;&gt;"نعم"),"تحت التكلفة",IF($B$4="","حط نهاية العرض فوق",IF(AND($B$2&lt;&gt;"",$B$4&lt;$B$2),"النهاية قبل البداية",IF($B$4&lt;TODAY(),"تاريخ النهاية راح",IF(D700="","تمام، بس بدون تكلفة (ما نقدر نحسب ربحك)",IF(N(J700)&lt;0,"تحت التكلفة، وانت قاصد",IF(K700&lt;$B$7,"تمام، بس هامشك أقل من حدّك","جاهز")))))))))))))))</f>
        <v/>
      </c>
      <c r="O700" s="19" t="b">
        <f>AND(N700&lt;&gt;"",ISNA(MATCH(N700,{"رقم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1">
      <c r="A701" s="13"/>
      <c r="B701" s="14"/>
      <c r="C701" s="15"/>
      <c r="D701" s="15"/>
      <c r="E701" s="15"/>
      <c r="F701" s="16"/>
      <c r="G701" s="15"/>
      <c r="H701" s="17" t="str">
        <f>IF(OR(C701="",AND(F701="",G701="")),"",IF(G701&lt;&gt;"",ROUND(G701,2),IF($B$8="ريال كامل",ROUNDDOWN(C701*(1-IF(F701&gt;1,F701/100,F701)),0),IF($B$8="ينتهي بـ ٩",ROUND((C701*(1-IF(F701&gt;1,F701/100,F701))+1)/10,0)*10-1,ROUND(C701*(1-IF(F701&gt;1,F701/100,F701)),2)))))</f>
        <v/>
      </c>
      <c r="I701" s="17" t="str">
        <f>IF(OR(C701="",D701=""),"",ROUND(C701/IF($B$5="نعم",1+$B$6,1)-D701-N(E701),2))</f>
        <v/>
      </c>
      <c r="J701" s="17" t="str">
        <f>IF(OR(H701="",D701=""),"",ROUND(H701/IF($B$5="نعم",1+$B$6,1)-D701-N(E701),2))</f>
        <v/>
      </c>
      <c r="K701" s="18" t="str">
        <f>IF(OR(J701="",N(H701)&lt;=0),"",J701/(H701/IF($B$5="نعم",1+$B$6,1)))</f>
        <v/>
      </c>
      <c r="L701" s="18" t="str">
        <f>IF(OR(I701="",J701="",N(I701)&lt;=0),"",1-J701/I701)</f>
        <v/>
      </c>
      <c r="M701" s="14"/>
      <c r="N701" s="19" t="str">
        <f>IF(AND(A701="",C701=""),"",IF(A701="","رقم المنتج ناقص",IF(AND($B$9="سلة",ISERROR(VALUE(A701))),"رقم المنتج: أرقام إنجليزية بس",IF(COUNTIF($A$11:$A$1010,A701)&gt;1,"رقم المنتج مكرر",IF(C701="","السعر الحالي ناقص",IF(H701="","حط نسبة خصم أو سعر عرض",IF(H701&lt;=0,"سعر العرض لازم يكون أكبر من صفر",IF(H701&gt;=C701,"سعر العرض = السعر أو أعلى",IF(AND(J701&lt;&gt;"",N(J701)&lt;0,M701&lt;&gt;"نعم"),"تحت التكلفة",IF($B$4="","حط نهاية العرض فوق",IF(AND($B$2&lt;&gt;"",$B$4&lt;$B$2),"النهاية قبل البداية",IF($B$4&lt;TODAY(),"تاريخ النهاية راح",IF(D701="","تمام، بس بدون تكلفة (ما نقدر نحسب ربحك)",IF(N(J701)&lt;0,"تحت التكلفة، وانت قاصد",IF(K701&lt;$B$7,"تمام، بس هامشك أقل من حدّك","جاهز")))))))))))))))</f>
        <v/>
      </c>
      <c r="O701" s="19" t="b">
        <f>AND(N701&lt;&gt;"",ISNA(MATCH(N701,{"رقم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2">
      <c r="A702" s="13"/>
      <c r="B702" s="14"/>
      <c r="C702" s="15"/>
      <c r="D702" s="15"/>
      <c r="E702" s="15"/>
      <c r="F702" s="16"/>
      <c r="G702" s="15"/>
      <c r="H702" s="17" t="str">
        <f>IF(OR(C702="",AND(F702="",G702="")),"",IF(G702&lt;&gt;"",ROUND(G702,2),IF($B$8="ريال كامل",ROUNDDOWN(C702*(1-IF(F702&gt;1,F702/100,F702)),0),IF($B$8="ينتهي بـ ٩",ROUND((C702*(1-IF(F702&gt;1,F702/100,F702))+1)/10,0)*10-1,ROUND(C702*(1-IF(F702&gt;1,F702/100,F702)),2)))))</f>
        <v/>
      </c>
      <c r="I702" s="17" t="str">
        <f>IF(OR(C702="",D702=""),"",ROUND(C702/IF($B$5="نعم",1+$B$6,1)-D702-N(E702),2))</f>
        <v/>
      </c>
      <c r="J702" s="17" t="str">
        <f>IF(OR(H702="",D702=""),"",ROUND(H702/IF($B$5="نعم",1+$B$6,1)-D702-N(E702),2))</f>
        <v/>
      </c>
      <c r="K702" s="18" t="str">
        <f>IF(OR(J702="",N(H702)&lt;=0),"",J702/(H702/IF($B$5="نعم",1+$B$6,1)))</f>
        <v/>
      </c>
      <c r="L702" s="18" t="str">
        <f>IF(OR(I702="",J702="",N(I702)&lt;=0),"",1-J702/I702)</f>
        <v/>
      </c>
      <c r="M702" s="14"/>
      <c r="N702" s="19" t="str">
        <f>IF(AND(A702="",C702=""),"",IF(A702="","رقم المنتج ناقص",IF(AND($B$9="سلة",ISERROR(VALUE(A702))),"رقم المنتج: أرقام إنجليزية بس",IF(COUNTIF($A$11:$A$1010,A702)&gt;1,"رقم المنتج مكرر",IF(C702="","السعر الحالي ناقص",IF(H702="","حط نسبة خصم أو سعر عرض",IF(H702&lt;=0,"سعر العرض لازم يكون أكبر من صفر",IF(H702&gt;=C702,"سعر العرض = السعر أو أعلى",IF(AND(J702&lt;&gt;"",N(J702)&lt;0,M702&lt;&gt;"نعم"),"تحت التكلفة",IF($B$4="","حط نهاية العرض فوق",IF(AND($B$2&lt;&gt;"",$B$4&lt;$B$2),"النهاية قبل البداية",IF($B$4&lt;TODAY(),"تاريخ النهاية راح",IF(D702="","تمام، بس بدون تكلفة (ما نقدر نحسب ربحك)",IF(N(J702)&lt;0,"تحت التكلفة، وانت قاصد",IF(K702&lt;$B$7,"تمام، بس هامشك أقل من حدّك","جاهز")))))))))))))))</f>
        <v/>
      </c>
      <c r="O702" s="19" t="b">
        <f>AND(N702&lt;&gt;"",ISNA(MATCH(N702,{"رقم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3">
      <c r="A703" s="13"/>
      <c r="B703" s="14"/>
      <c r="C703" s="15"/>
      <c r="D703" s="15"/>
      <c r="E703" s="15"/>
      <c r="F703" s="16"/>
      <c r="G703" s="15"/>
      <c r="H703" s="17" t="str">
        <f>IF(OR(C703="",AND(F703="",G703="")),"",IF(G703&lt;&gt;"",ROUND(G703,2),IF($B$8="ريال كامل",ROUNDDOWN(C703*(1-IF(F703&gt;1,F703/100,F703)),0),IF($B$8="ينتهي بـ ٩",ROUND((C703*(1-IF(F703&gt;1,F703/100,F703))+1)/10,0)*10-1,ROUND(C703*(1-IF(F703&gt;1,F703/100,F703)),2)))))</f>
        <v/>
      </c>
      <c r="I703" s="17" t="str">
        <f>IF(OR(C703="",D703=""),"",ROUND(C703/IF($B$5="نعم",1+$B$6,1)-D703-N(E703),2))</f>
        <v/>
      </c>
      <c r="J703" s="17" t="str">
        <f>IF(OR(H703="",D703=""),"",ROUND(H703/IF($B$5="نعم",1+$B$6,1)-D703-N(E703),2))</f>
        <v/>
      </c>
      <c r="K703" s="18" t="str">
        <f>IF(OR(J703="",N(H703)&lt;=0),"",J703/(H703/IF($B$5="نعم",1+$B$6,1)))</f>
        <v/>
      </c>
      <c r="L703" s="18" t="str">
        <f>IF(OR(I703="",J703="",N(I703)&lt;=0),"",1-J703/I703)</f>
        <v/>
      </c>
      <c r="M703" s="14"/>
      <c r="N703" s="19" t="str">
        <f>IF(AND(A703="",C703=""),"",IF(A703="","رقم المنتج ناقص",IF(AND($B$9="سلة",ISERROR(VALUE(A703))),"رقم المنتج: أرقام إنجليزية بس",IF(COUNTIF($A$11:$A$1010,A703)&gt;1,"رقم المنتج مكرر",IF(C703="","السعر الحالي ناقص",IF(H703="","حط نسبة خصم أو سعر عرض",IF(H703&lt;=0,"سعر العرض لازم يكون أكبر من صفر",IF(H703&gt;=C703,"سعر العرض = السعر أو أعلى",IF(AND(J703&lt;&gt;"",N(J703)&lt;0,M703&lt;&gt;"نعم"),"تحت التكلفة",IF($B$4="","حط نهاية العرض فوق",IF(AND($B$2&lt;&gt;"",$B$4&lt;$B$2),"النهاية قبل البداية",IF($B$4&lt;TODAY(),"تاريخ النهاية راح",IF(D703="","تمام، بس بدون تكلفة (ما نقدر نحسب ربحك)",IF(N(J703)&lt;0,"تحت التكلفة، وانت قاصد",IF(K703&lt;$B$7,"تمام، بس هامشك أقل من حدّك","جاهز")))))))))))))))</f>
        <v/>
      </c>
      <c r="O703" s="19" t="b">
        <f>AND(N703&lt;&gt;"",ISNA(MATCH(N703,{"رقم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4">
      <c r="A704" s="13"/>
      <c r="B704" s="14"/>
      <c r="C704" s="15"/>
      <c r="D704" s="15"/>
      <c r="E704" s="15"/>
      <c r="F704" s="16"/>
      <c r="G704" s="15"/>
      <c r="H704" s="17" t="str">
        <f>IF(OR(C704="",AND(F704="",G704="")),"",IF(G704&lt;&gt;"",ROUND(G704,2),IF($B$8="ريال كامل",ROUNDDOWN(C704*(1-IF(F704&gt;1,F704/100,F704)),0),IF($B$8="ينتهي بـ ٩",ROUND((C704*(1-IF(F704&gt;1,F704/100,F704))+1)/10,0)*10-1,ROUND(C704*(1-IF(F704&gt;1,F704/100,F704)),2)))))</f>
        <v/>
      </c>
      <c r="I704" s="17" t="str">
        <f>IF(OR(C704="",D704=""),"",ROUND(C704/IF($B$5="نعم",1+$B$6,1)-D704-N(E704),2))</f>
        <v/>
      </c>
      <c r="J704" s="17" t="str">
        <f>IF(OR(H704="",D704=""),"",ROUND(H704/IF($B$5="نعم",1+$B$6,1)-D704-N(E704),2))</f>
        <v/>
      </c>
      <c r="K704" s="18" t="str">
        <f>IF(OR(J704="",N(H704)&lt;=0),"",J704/(H704/IF($B$5="نعم",1+$B$6,1)))</f>
        <v/>
      </c>
      <c r="L704" s="18" t="str">
        <f>IF(OR(I704="",J704="",N(I704)&lt;=0),"",1-J704/I704)</f>
        <v/>
      </c>
      <c r="M704" s="14"/>
      <c r="N704" s="19" t="str">
        <f>IF(AND(A704="",C704=""),"",IF(A704="","رقم المنتج ناقص",IF(AND($B$9="سلة",ISERROR(VALUE(A704))),"رقم المنتج: أرقام إنجليزية بس",IF(COUNTIF($A$11:$A$1010,A704)&gt;1,"رقم المنتج مكرر",IF(C704="","السعر الحالي ناقص",IF(H704="","حط نسبة خصم أو سعر عرض",IF(H704&lt;=0,"سعر العرض لازم يكون أكبر من صفر",IF(H704&gt;=C704,"سعر العرض = السعر أو أعلى",IF(AND(J704&lt;&gt;"",N(J704)&lt;0,M704&lt;&gt;"نعم"),"تحت التكلفة",IF($B$4="","حط نهاية العرض فوق",IF(AND($B$2&lt;&gt;"",$B$4&lt;$B$2),"النهاية قبل البداية",IF($B$4&lt;TODAY(),"تاريخ النهاية راح",IF(D704="","تمام، بس بدون تكلفة (ما نقدر نحسب ربحك)",IF(N(J704)&lt;0,"تحت التكلفة، وانت قاصد",IF(K704&lt;$B$7,"تمام، بس هامشك أقل من حدّك","جاهز")))))))))))))))</f>
        <v/>
      </c>
      <c r="O704" s="19" t="b">
        <f>AND(N704&lt;&gt;"",ISNA(MATCH(N704,{"رقم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5">
      <c r="A705" s="13"/>
      <c r="B705" s="14"/>
      <c r="C705" s="15"/>
      <c r="D705" s="15"/>
      <c r="E705" s="15"/>
      <c r="F705" s="16"/>
      <c r="G705" s="15"/>
      <c r="H705" s="17" t="str">
        <f>IF(OR(C705="",AND(F705="",G705="")),"",IF(G705&lt;&gt;"",ROUND(G705,2),IF($B$8="ريال كامل",ROUNDDOWN(C705*(1-IF(F705&gt;1,F705/100,F705)),0),IF($B$8="ينتهي بـ ٩",ROUND((C705*(1-IF(F705&gt;1,F705/100,F705))+1)/10,0)*10-1,ROUND(C705*(1-IF(F705&gt;1,F705/100,F705)),2)))))</f>
        <v/>
      </c>
      <c r="I705" s="17" t="str">
        <f>IF(OR(C705="",D705=""),"",ROUND(C705/IF($B$5="نعم",1+$B$6,1)-D705-N(E705),2))</f>
        <v/>
      </c>
      <c r="J705" s="17" t="str">
        <f>IF(OR(H705="",D705=""),"",ROUND(H705/IF($B$5="نعم",1+$B$6,1)-D705-N(E705),2))</f>
        <v/>
      </c>
      <c r="K705" s="18" t="str">
        <f>IF(OR(J705="",N(H705)&lt;=0),"",J705/(H705/IF($B$5="نعم",1+$B$6,1)))</f>
        <v/>
      </c>
      <c r="L705" s="18" t="str">
        <f>IF(OR(I705="",J705="",N(I705)&lt;=0),"",1-J705/I705)</f>
        <v/>
      </c>
      <c r="M705" s="14"/>
      <c r="N705" s="19" t="str">
        <f>IF(AND(A705="",C705=""),"",IF(A705="","رقم المنتج ناقص",IF(AND($B$9="سلة",ISERROR(VALUE(A705))),"رقم المنتج: أرقام إنجليزية بس",IF(COUNTIF($A$11:$A$1010,A705)&gt;1,"رقم المنتج مكرر",IF(C705="","السعر الحالي ناقص",IF(H705="","حط نسبة خصم أو سعر عرض",IF(H705&lt;=0,"سعر العرض لازم يكون أكبر من صفر",IF(H705&gt;=C705,"سعر العرض = السعر أو أعلى",IF(AND(J705&lt;&gt;"",N(J705)&lt;0,M705&lt;&gt;"نعم"),"تحت التكلفة",IF($B$4="","حط نهاية العرض فوق",IF(AND($B$2&lt;&gt;"",$B$4&lt;$B$2),"النهاية قبل البداية",IF($B$4&lt;TODAY(),"تاريخ النهاية راح",IF(D705="","تمام، بس بدون تكلفة (ما نقدر نحسب ربحك)",IF(N(J705)&lt;0,"تحت التكلفة، وانت قاصد",IF(K705&lt;$B$7,"تمام، بس هامشك أقل من حدّك","جاهز")))))))))))))))</f>
        <v/>
      </c>
      <c r="O705" s="19" t="b">
        <f>AND(N705&lt;&gt;"",ISNA(MATCH(N705,{"رقم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6">
      <c r="A706" s="13"/>
      <c r="B706" s="14"/>
      <c r="C706" s="15"/>
      <c r="D706" s="15"/>
      <c r="E706" s="15"/>
      <c r="F706" s="16"/>
      <c r="G706" s="15"/>
      <c r="H706" s="17" t="str">
        <f>IF(OR(C706="",AND(F706="",G706="")),"",IF(G706&lt;&gt;"",ROUND(G706,2),IF($B$8="ريال كامل",ROUNDDOWN(C706*(1-IF(F706&gt;1,F706/100,F706)),0),IF($B$8="ينتهي بـ ٩",ROUND((C706*(1-IF(F706&gt;1,F706/100,F706))+1)/10,0)*10-1,ROUND(C706*(1-IF(F706&gt;1,F706/100,F706)),2)))))</f>
        <v/>
      </c>
      <c r="I706" s="17" t="str">
        <f>IF(OR(C706="",D706=""),"",ROUND(C706/IF($B$5="نعم",1+$B$6,1)-D706-N(E706),2))</f>
        <v/>
      </c>
      <c r="J706" s="17" t="str">
        <f>IF(OR(H706="",D706=""),"",ROUND(H706/IF($B$5="نعم",1+$B$6,1)-D706-N(E706),2))</f>
        <v/>
      </c>
      <c r="K706" s="18" t="str">
        <f>IF(OR(J706="",N(H706)&lt;=0),"",J706/(H706/IF($B$5="نعم",1+$B$6,1)))</f>
        <v/>
      </c>
      <c r="L706" s="18" t="str">
        <f>IF(OR(I706="",J706="",N(I706)&lt;=0),"",1-J706/I706)</f>
        <v/>
      </c>
      <c r="M706" s="14"/>
      <c r="N706" s="19" t="str">
        <f>IF(AND(A706="",C706=""),"",IF(A706="","رقم المنتج ناقص",IF(AND($B$9="سلة",ISERROR(VALUE(A706))),"رقم المنتج: أرقام إنجليزية بس",IF(COUNTIF($A$11:$A$1010,A706)&gt;1,"رقم المنتج مكرر",IF(C706="","السعر الحالي ناقص",IF(H706="","حط نسبة خصم أو سعر عرض",IF(H706&lt;=0,"سعر العرض لازم يكون أكبر من صفر",IF(H706&gt;=C706,"سعر العرض = السعر أو أعلى",IF(AND(J706&lt;&gt;"",N(J706)&lt;0,M706&lt;&gt;"نعم"),"تحت التكلفة",IF($B$4="","حط نهاية العرض فوق",IF(AND($B$2&lt;&gt;"",$B$4&lt;$B$2),"النهاية قبل البداية",IF($B$4&lt;TODAY(),"تاريخ النهاية راح",IF(D706="","تمام، بس بدون تكلفة (ما نقدر نحسب ربحك)",IF(N(J706)&lt;0,"تحت التكلفة، وانت قاصد",IF(K706&lt;$B$7,"تمام، بس هامشك أقل من حدّك","جاهز")))))))))))))))</f>
        <v/>
      </c>
      <c r="O706" s="19" t="b">
        <f>AND(N706&lt;&gt;"",ISNA(MATCH(N706,{"رقم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7">
      <c r="A707" s="13"/>
      <c r="B707" s="14"/>
      <c r="C707" s="15"/>
      <c r="D707" s="15"/>
      <c r="E707" s="15"/>
      <c r="F707" s="16"/>
      <c r="G707" s="15"/>
      <c r="H707" s="17" t="str">
        <f>IF(OR(C707="",AND(F707="",G707="")),"",IF(G707&lt;&gt;"",ROUND(G707,2),IF($B$8="ريال كامل",ROUNDDOWN(C707*(1-IF(F707&gt;1,F707/100,F707)),0),IF($B$8="ينتهي بـ ٩",ROUND((C707*(1-IF(F707&gt;1,F707/100,F707))+1)/10,0)*10-1,ROUND(C707*(1-IF(F707&gt;1,F707/100,F707)),2)))))</f>
        <v/>
      </c>
      <c r="I707" s="17" t="str">
        <f>IF(OR(C707="",D707=""),"",ROUND(C707/IF($B$5="نعم",1+$B$6,1)-D707-N(E707),2))</f>
        <v/>
      </c>
      <c r="J707" s="17" t="str">
        <f>IF(OR(H707="",D707=""),"",ROUND(H707/IF($B$5="نعم",1+$B$6,1)-D707-N(E707),2))</f>
        <v/>
      </c>
      <c r="K707" s="18" t="str">
        <f>IF(OR(J707="",N(H707)&lt;=0),"",J707/(H707/IF($B$5="نعم",1+$B$6,1)))</f>
        <v/>
      </c>
      <c r="L707" s="18" t="str">
        <f>IF(OR(I707="",J707="",N(I707)&lt;=0),"",1-J707/I707)</f>
        <v/>
      </c>
      <c r="M707" s="14"/>
      <c r="N707" s="19" t="str">
        <f>IF(AND(A707="",C707=""),"",IF(A707="","رقم المنتج ناقص",IF(AND($B$9="سلة",ISERROR(VALUE(A707))),"رقم المنتج: أرقام إنجليزية بس",IF(COUNTIF($A$11:$A$1010,A707)&gt;1,"رقم المنتج مكرر",IF(C707="","السعر الحالي ناقص",IF(H707="","حط نسبة خصم أو سعر عرض",IF(H707&lt;=0,"سعر العرض لازم يكون أكبر من صفر",IF(H707&gt;=C707,"سعر العرض = السعر أو أعلى",IF(AND(J707&lt;&gt;"",N(J707)&lt;0,M707&lt;&gt;"نعم"),"تحت التكلفة",IF($B$4="","حط نهاية العرض فوق",IF(AND($B$2&lt;&gt;"",$B$4&lt;$B$2),"النهاية قبل البداية",IF($B$4&lt;TODAY(),"تاريخ النهاية راح",IF(D707="","تمام، بس بدون تكلفة (ما نقدر نحسب ربحك)",IF(N(J707)&lt;0,"تحت التكلفة، وانت قاصد",IF(K707&lt;$B$7,"تمام، بس هامشك أقل من حدّك","جاهز")))))))))))))))</f>
        <v/>
      </c>
      <c r="O707" s="19" t="b">
        <f>AND(N707&lt;&gt;"",ISNA(MATCH(N707,{"رقم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8">
      <c r="A708" s="13"/>
      <c r="B708" s="14"/>
      <c r="C708" s="15"/>
      <c r="D708" s="15"/>
      <c r="E708" s="15"/>
      <c r="F708" s="16"/>
      <c r="G708" s="15"/>
      <c r="H708" s="17" t="str">
        <f>IF(OR(C708="",AND(F708="",G708="")),"",IF(G708&lt;&gt;"",ROUND(G708,2),IF($B$8="ريال كامل",ROUNDDOWN(C708*(1-IF(F708&gt;1,F708/100,F708)),0),IF($B$8="ينتهي بـ ٩",ROUND((C708*(1-IF(F708&gt;1,F708/100,F708))+1)/10,0)*10-1,ROUND(C708*(1-IF(F708&gt;1,F708/100,F708)),2)))))</f>
        <v/>
      </c>
      <c r="I708" s="17" t="str">
        <f>IF(OR(C708="",D708=""),"",ROUND(C708/IF($B$5="نعم",1+$B$6,1)-D708-N(E708),2))</f>
        <v/>
      </c>
      <c r="J708" s="17" t="str">
        <f>IF(OR(H708="",D708=""),"",ROUND(H708/IF($B$5="نعم",1+$B$6,1)-D708-N(E708),2))</f>
        <v/>
      </c>
      <c r="K708" s="18" t="str">
        <f>IF(OR(J708="",N(H708)&lt;=0),"",J708/(H708/IF($B$5="نعم",1+$B$6,1)))</f>
        <v/>
      </c>
      <c r="L708" s="18" t="str">
        <f>IF(OR(I708="",J708="",N(I708)&lt;=0),"",1-J708/I708)</f>
        <v/>
      </c>
      <c r="M708" s="14"/>
      <c r="N708" s="19" t="str">
        <f>IF(AND(A708="",C708=""),"",IF(A708="","رقم المنتج ناقص",IF(AND($B$9="سلة",ISERROR(VALUE(A708))),"رقم المنتج: أرقام إنجليزية بس",IF(COUNTIF($A$11:$A$1010,A708)&gt;1,"رقم المنتج مكرر",IF(C708="","السعر الحالي ناقص",IF(H708="","حط نسبة خصم أو سعر عرض",IF(H708&lt;=0,"سعر العرض لازم يكون أكبر من صفر",IF(H708&gt;=C708,"سعر العرض = السعر أو أعلى",IF(AND(J708&lt;&gt;"",N(J708)&lt;0,M708&lt;&gt;"نعم"),"تحت التكلفة",IF($B$4="","حط نهاية العرض فوق",IF(AND($B$2&lt;&gt;"",$B$4&lt;$B$2),"النهاية قبل البداية",IF($B$4&lt;TODAY(),"تاريخ النهاية راح",IF(D708="","تمام، بس بدون تكلفة (ما نقدر نحسب ربحك)",IF(N(J708)&lt;0,"تحت التكلفة، وانت قاصد",IF(K708&lt;$B$7,"تمام، بس هامشك أقل من حدّك","جاهز")))))))))))))))</f>
        <v/>
      </c>
      <c r="O708" s="19" t="b">
        <f>AND(N708&lt;&gt;"",ISNA(MATCH(N708,{"رقم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09">
      <c r="A709" s="13"/>
      <c r="B709" s="14"/>
      <c r="C709" s="15"/>
      <c r="D709" s="15"/>
      <c r="E709" s="15"/>
      <c r="F709" s="16"/>
      <c r="G709" s="15"/>
      <c r="H709" s="17" t="str">
        <f>IF(OR(C709="",AND(F709="",G709="")),"",IF(G709&lt;&gt;"",ROUND(G709,2),IF($B$8="ريال كامل",ROUNDDOWN(C709*(1-IF(F709&gt;1,F709/100,F709)),0),IF($B$8="ينتهي بـ ٩",ROUND((C709*(1-IF(F709&gt;1,F709/100,F709))+1)/10,0)*10-1,ROUND(C709*(1-IF(F709&gt;1,F709/100,F709)),2)))))</f>
        <v/>
      </c>
      <c r="I709" s="17" t="str">
        <f>IF(OR(C709="",D709=""),"",ROUND(C709/IF($B$5="نعم",1+$B$6,1)-D709-N(E709),2))</f>
        <v/>
      </c>
      <c r="J709" s="17" t="str">
        <f>IF(OR(H709="",D709=""),"",ROUND(H709/IF($B$5="نعم",1+$B$6,1)-D709-N(E709),2))</f>
        <v/>
      </c>
      <c r="K709" s="18" t="str">
        <f>IF(OR(J709="",N(H709)&lt;=0),"",J709/(H709/IF($B$5="نعم",1+$B$6,1)))</f>
        <v/>
      </c>
      <c r="L709" s="18" t="str">
        <f>IF(OR(I709="",J709="",N(I709)&lt;=0),"",1-J709/I709)</f>
        <v/>
      </c>
      <c r="M709" s="14"/>
      <c r="N709" s="19" t="str">
        <f>IF(AND(A709="",C709=""),"",IF(A709="","رقم المنتج ناقص",IF(AND($B$9="سلة",ISERROR(VALUE(A709))),"رقم المنتج: أرقام إنجليزية بس",IF(COUNTIF($A$11:$A$1010,A709)&gt;1,"رقم المنتج مكرر",IF(C709="","السعر الحالي ناقص",IF(H709="","حط نسبة خصم أو سعر عرض",IF(H709&lt;=0,"سعر العرض لازم يكون أكبر من صفر",IF(H709&gt;=C709,"سعر العرض = السعر أو أعلى",IF(AND(J709&lt;&gt;"",N(J709)&lt;0,M709&lt;&gt;"نعم"),"تحت التكلفة",IF($B$4="","حط نهاية العرض فوق",IF(AND($B$2&lt;&gt;"",$B$4&lt;$B$2),"النهاية قبل البداية",IF($B$4&lt;TODAY(),"تاريخ النهاية راح",IF(D709="","تمام، بس بدون تكلفة (ما نقدر نحسب ربحك)",IF(N(J709)&lt;0,"تحت التكلفة، وانت قاصد",IF(K709&lt;$B$7,"تمام، بس هامشك أقل من حدّك","جاهز")))))))))))))))</f>
        <v/>
      </c>
      <c r="O709" s="19" t="b">
        <f>AND(N709&lt;&gt;"",ISNA(MATCH(N709,{"رقم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0">
      <c r="A710" s="13"/>
      <c r="B710" s="14"/>
      <c r="C710" s="15"/>
      <c r="D710" s="15"/>
      <c r="E710" s="15"/>
      <c r="F710" s="16"/>
      <c r="G710" s="15"/>
      <c r="H710" s="17" t="str">
        <f>IF(OR(C710="",AND(F710="",G710="")),"",IF(G710&lt;&gt;"",ROUND(G710,2),IF($B$8="ريال كامل",ROUNDDOWN(C710*(1-IF(F710&gt;1,F710/100,F710)),0),IF($B$8="ينتهي بـ ٩",ROUND((C710*(1-IF(F710&gt;1,F710/100,F710))+1)/10,0)*10-1,ROUND(C710*(1-IF(F710&gt;1,F710/100,F710)),2)))))</f>
        <v/>
      </c>
      <c r="I710" s="17" t="str">
        <f>IF(OR(C710="",D710=""),"",ROUND(C710/IF($B$5="نعم",1+$B$6,1)-D710-N(E710),2))</f>
        <v/>
      </c>
      <c r="J710" s="17" t="str">
        <f>IF(OR(H710="",D710=""),"",ROUND(H710/IF($B$5="نعم",1+$B$6,1)-D710-N(E710),2))</f>
        <v/>
      </c>
      <c r="K710" s="18" t="str">
        <f>IF(OR(J710="",N(H710)&lt;=0),"",J710/(H710/IF($B$5="نعم",1+$B$6,1)))</f>
        <v/>
      </c>
      <c r="L710" s="18" t="str">
        <f>IF(OR(I710="",J710="",N(I710)&lt;=0),"",1-J710/I710)</f>
        <v/>
      </c>
      <c r="M710" s="14"/>
      <c r="N710" s="19" t="str">
        <f>IF(AND(A710="",C710=""),"",IF(A710="","رقم المنتج ناقص",IF(AND($B$9="سلة",ISERROR(VALUE(A710))),"رقم المنتج: أرقام إنجليزية بس",IF(COUNTIF($A$11:$A$1010,A710)&gt;1,"رقم المنتج مكرر",IF(C710="","السعر الحالي ناقص",IF(H710="","حط نسبة خصم أو سعر عرض",IF(H710&lt;=0,"سعر العرض لازم يكون أكبر من صفر",IF(H710&gt;=C710,"سعر العرض = السعر أو أعلى",IF(AND(J710&lt;&gt;"",N(J710)&lt;0,M710&lt;&gt;"نعم"),"تحت التكلفة",IF($B$4="","حط نهاية العرض فوق",IF(AND($B$2&lt;&gt;"",$B$4&lt;$B$2),"النهاية قبل البداية",IF($B$4&lt;TODAY(),"تاريخ النهاية راح",IF(D710="","تمام، بس بدون تكلفة (ما نقدر نحسب ربحك)",IF(N(J710)&lt;0,"تحت التكلفة، وانت قاصد",IF(K710&lt;$B$7,"تمام، بس هامشك أقل من حدّك","جاهز")))))))))))))))</f>
        <v/>
      </c>
      <c r="O710" s="19" t="b">
        <f>AND(N710&lt;&gt;"",ISNA(MATCH(N710,{"رقم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1">
      <c r="A711" s="13"/>
      <c r="B711" s="14"/>
      <c r="C711" s="15"/>
      <c r="D711" s="15"/>
      <c r="E711" s="15"/>
      <c r="F711" s="16"/>
      <c r="G711" s="15"/>
      <c r="H711" s="17" t="str">
        <f>IF(OR(C711="",AND(F711="",G711="")),"",IF(G711&lt;&gt;"",ROUND(G711,2),IF($B$8="ريال كامل",ROUNDDOWN(C711*(1-IF(F711&gt;1,F711/100,F711)),0),IF($B$8="ينتهي بـ ٩",ROUND((C711*(1-IF(F711&gt;1,F711/100,F711))+1)/10,0)*10-1,ROUND(C711*(1-IF(F711&gt;1,F711/100,F711)),2)))))</f>
        <v/>
      </c>
      <c r="I711" s="17" t="str">
        <f>IF(OR(C711="",D711=""),"",ROUND(C711/IF($B$5="نعم",1+$B$6,1)-D711-N(E711),2))</f>
        <v/>
      </c>
      <c r="J711" s="17" t="str">
        <f>IF(OR(H711="",D711=""),"",ROUND(H711/IF($B$5="نعم",1+$B$6,1)-D711-N(E711),2))</f>
        <v/>
      </c>
      <c r="K711" s="18" t="str">
        <f>IF(OR(J711="",N(H711)&lt;=0),"",J711/(H711/IF($B$5="نعم",1+$B$6,1)))</f>
        <v/>
      </c>
      <c r="L711" s="18" t="str">
        <f>IF(OR(I711="",J711="",N(I711)&lt;=0),"",1-J711/I711)</f>
        <v/>
      </c>
      <c r="M711" s="14"/>
      <c r="N711" s="19" t="str">
        <f>IF(AND(A711="",C711=""),"",IF(A711="","رقم المنتج ناقص",IF(AND($B$9="سلة",ISERROR(VALUE(A711))),"رقم المنتج: أرقام إنجليزية بس",IF(COUNTIF($A$11:$A$1010,A711)&gt;1,"رقم المنتج مكرر",IF(C711="","السعر الحالي ناقص",IF(H711="","حط نسبة خصم أو سعر عرض",IF(H711&lt;=0,"سعر العرض لازم يكون أكبر من صفر",IF(H711&gt;=C711,"سعر العرض = السعر أو أعلى",IF(AND(J711&lt;&gt;"",N(J711)&lt;0,M711&lt;&gt;"نعم"),"تحت التكلفة",IF($B$4="","حط نهاية العرض فوق",IF(AND($B$2&lt;&gt;"",$B$4&lt;$B$2),"النهاية قبل البداية",IF($B$4&lt;TODAY(),"تاريخ النهاية راح",IF(D711="","تمام، بس بدون تكلفة (ما نقدر نحسب ربحك)",IF(N(J711)&lt;0,"تحت التكلفة، وانت قاصد",IF(K711&lt;$B$7,"تمام، بس هامشك أقل من حدّك","جاهز")))))))))))))))</f>
        <v/>
      </c>
      <c r="O711" s="19" t="b">
        <f>AND(N711&lt;&gt;"",ISNA(MATCH(N711,{"رقم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2">
      <c r="A712" s="13"/>
      <c r="B712" s="14"/>
      <c r="C712" s="15"/>
      <c r="D712" s="15"/>
      <c r="E712" s="15"/>
      <c r="F712" s="16"/>
      <c r="G712" s="15"/>
      <c r="H712" s="17" t="str">
        <f>IF(OR(C712="",AND(F712="",G712="")),"",IF(G712&lt;&gt;"",ROUND(G712,2),IF($B$8="ريال كامل",ROUNDDOWN(C712*(1-IF(F712&gt;1,F712/100,F712)),0),IF($B$8="ينتهي بـ ٩",ROUND((C712*(1-IF(F712&gt;1,F712/100,F712))+1)/10,0)*10-1,ROUND(C712*(1-IF(F712&gt;1,F712/100,F712)),2)))))</f>
        <v/>
      </c>
      <c r="I712" s="17" t="str">
        <f>IF(OR(C712="",D712=""),"",ROUND(C712/IF($B$5="نعم",1+$B$6,1)-D712-N(E712),2))</f>
        <v/>
      </c>
      <c r="J712" s="17" t="str">
        <f>IF(OR(H712="",D712=""),"",ROUND(H712/IF($B$5="نعم",1+$B$6,1)-D712-N(E712),2))</f>
        <v/>
      </c>
      <c r="K712" s="18" t="str">
        <f>IF(OR(J712="",N(H712)&lt;=0),"",J712/(H712/IF($B$5="نعم",1+$B$6,1)))</f>
        <v/>
      </c>
      <c r="L712" s="18" t="str">
        <f>IF(OR(I712="",J712="",N(I712)&lt;=0),"",1-J712/I712)</f>
        <v/>
      </c>
      <c r="M712" s="14"/>
      <c r="N712" s="19" t="str">
        <f>IF(AND(A712="",C712=""),"",IF(A712="","رقم المنتج ناقص",IF(AND($B$9="سلة",ISERROR(VALUE(A712))),"رقم المنتج: أرقام إنجليزية بس",IF(COUNTIF($A$11:$A$1010,A712)&gt;1,"رقم المنتج مكرر",IF(C712="","السعر الحالي ناقص",IF(H712="","حط نسبة خصم أو سعر عرض",IF(H712&lt;=0,"سعر العرض لازم يكون أكبر من صفر",IF(H712&gt;=C712,"سعر العرض = السعر أو أعلى",IF(AND(J712&lt;&gt;"",N(J712)&lt;0,M712&lt;&gt;"نعم"),"تحت التكلفة",IF($B$4="","حط نهاية العرض فوق",IF(AND($B$2&lt;&gt;"",$B$4&lt;$B$2),"النهاية قبل البداية",IF($B$4&lt;TODAY(),"تاريخ النهاية راح",IF(D712="","تمام، بس بدون تكلفة (ما نقدر نحسب ربحك)",IF(N(J712)&lt;0,"تحت التكلفة، وانت قاصد",IF(K712&lt;$B$7,"تمام، بس هامشك أقل من حدّك","جاهز")))))))))))))))</f>
        <v/>
      </c>
      <c r="O712" s="19" t="b">
        <f>AND(N712&lt;&gt;"",ISNA(MATCH(N712,{"رقم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3">
      <c r="A713" s="13"/>
      <c r="B713" s="14"/>
      <c r="C713" s="15"/>
      <c r="D713" s="15"/>
      <c r="E713" s="15"/>
      <c r="F713" s="16"/>
      <c r="G713" s="15"/>
      <c r="H713" s="17" t="str">
        <f>IF(OR(C713="",AND(F713="",G713="")),"",IF(G713&lt;&gt;"",ROUND(G713,2),IF($B$8="ريال كامل",ROUNDDOWN(C713*(1-IF(F713&gt;1,F713/100,F713)),0),IF($B$8="ينتهي بـ ٩",ROUND((C713*(1-IF(F713&gt;1,F713/100,F713))+1)/10,0)*10-1,ROUND(C713*(1-IF(F713&gt;1,F713/100,F713)),2)))))</f>
        <v/>
      </c>
      <c r="I713" s="17" t="str">
        <f>IF(OR(C713="",D713=""),"",ROUND(C713/IF($B$5="نعم",1+$B$6,1)-D713-N(E713),2))</f>
        <v/>
      </c>
      <c r="J713" s="17" t="str">
        <f>IF(OR(H713="",D713=""),"",ROUND(H713/IF($B$5="نعم",1+$B$6,1)-D713-N(E713),2))</f>
        <v/>
      </c>
      <c r="K713" s="18" t="str">
        <f>IF(OR(J713="",N(H713)&lt;=0),"",J713/(H713/IF($B$5="نعم",1+$B$6,1)))</f>
        <v/>
      </c>
      <c r="L713" s="18" t="str">
        <f>IF(OR(I713="",J713="",N(I713)&lt;=0),"",1-J713/I713)</f>
        <v/>
      </c>
      <c r="M713" s="14"/>
      <c r="N713" s="19" t="str">
        <f>IF(AND(A713="",C713=""),"",IF(A713="","رقم المنتج ناقص",IF(AND($B$9="سلة",ISERROR(VALUE(A713))),"رقم المنتج: أرقام إنجليزية بس",IF(COUNTIF($A$11:$A$1010,A713)&gt;1,"رقم المنتج مكرر",IF(C713="","السعر الحالي ناقص",IF(H713="","حط نسبة خصم أو سعر عرض",IF(H713&lt;=0,"سعر العرض لازم يكون أكبر من صفر",IF(H713&gt;=C713,"سعر العرض = السعر أو أعلى",IF(AND(J713&lt;&gt;"",N(J713)&lt;0,M713&lt;&gt;"نعم"),"تحت التكلفة",IF($B$4="","حط نهاية العرض فوق",IF(AND($B$2&lt;&gt;"",$B$4&lt;$B$2),"النهاية قبل البداية",IF($B$4&lt;TODAY(),"تاريخ النهاية راح",IF(D713="","تمام، بس بدون تكلفة (ما نقدر نحسب ربحك)",IF(N(J713)&lt;0,"تحت التكلفة، وانت قاصد",IF(K713&lt;$B$7,"تمام، بس هامشك أقل من حدّك","جاهز")))))))))))))))</f>
        <v/>
      </c>
      <c r="O713" s="19" t="b">
        <f>AND(N713&lt;&gt;"",ISNA(MATCH(N713,{"رقم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4">
      <c r="A714" s="13"/>
      <c r="B714" s="14"/>
      <c r="C714" s="15"/>
      <c r="D714" s="15"/>
      <c r="E714" s="15"/>
      <c r="F714" s="16"/>
      <c r="G714" s="15"/>
      <c r="H714" s="17" t="str">
        <f>IF(OR(C714="",AND(F714="",G714="")),"",IF(G714&lt;&gt;"",ROUND(G714,2),IF($B$8="ريال كامل",ROUNDDOWN(C714*(1-IF(F714&gt;1,F714/100,F714)),0),IF($B$8="ينتهي بـ ٩",ROUND((C714*(1-IF(F714&gt;1,F714/100,F714))+1)/10,0)*10-1,ROUND(C714*(1-IF(F714&gt;1,F714/100,F714)),2)))))</f>
        <v/>
      </c>
      <c r="I714" s="17" t="str">
        <f>IF(OR(C714="",D714=""),"",ROUND(C714/IF($B$5="نعم",1+$B$6,1)-D714-N(E714),2))</f>
        <v/>
      </c>
      <c r="J714" s="17" t="str">
        <f>IF(OR(H714="",D714=""),"",ROUND(H714/IF($B$5="نعم",1+$B$6,1)-D714-N(E714),2))</f>
        <v/>
      </c>
      <c r="K714" s="18" t="str">
        <f>IF(OR(J714="",N(H714)&lt;=0),"",J714/(H714/IF($B$5="نعم",1+$B$6,1)))</f>
        <v/>
      </c>
      <c r="L714" s="18" t="str">
        <f>IF(OR(I714="",J714="",N(I714)&lt;=0),"",1-J714/I714)</f>
        <v/>
      </c>
      <c r="M714" s="14"/>
      <c r="N714" s="19" t="str">
        <f>IF(AND(A714="",C714=""),"",IF(A714="","رقم المنتج ناقص",IF(AND($B$9="سلة",ISERROR(VALUE(A714))),"رقم المنتج: أرقام إنجليزية بس",IF(COUNTIF($A$11:$A$1010,A714)&gt;1,"رقم المنتج مكرر",IF(C714="","السعر الحالي ناقص",IF(H714="","حط نسبة خصم أو سعر عرض",IF(H714&lt;=0,"سعر العرض لازم يكون أكبر من صفر",IF(H714&gt;=C714,"سعر العرض = السعر أو أعلى",IF(AND(J714&lt;&gt;"",N(J714)&lt;0,M714&lt;&gt;"نعم"),"تحت التكلفة",IF($B$4="","حط نهاية العرض فوق",IF(AND($B$2&lt;&gt;"",$B$4&lt;$B$2),"النهاية قبل البداية",IF($B$4&lt;TODAY(),"تاريخ النهاية راح",IF(D714="","تمام، بس بدون تكلفة (ما نقدر نحسب ربحك)",IF(N(J714)&lt;0,"تحت التكلفة، وانت قاصد",IF(K714&lt;$B$7,"تمام، بس هامشك أقل من حدّك","جاهز")))))))))))))))</f>
        <v/>
      </c>
      <c r="O714" s="19" t="b">
        <f>AND(N714&lt;&gt;"",ISNA(MATCH(N714,{"رقم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5">
      <c r="A715" s="13"/>
      <c r="B715" s="14"/>
      <c r="C715" s="15"/>
      <c r="D715" s="15"/>
      <c r="E715" s="15"/>
      <c r="F715" s="16"/>
      <c r="G715" s="15"/>
      <c r="H715" s="17" t="str">
        <f>IF(OR(C715="",AND(F715="",G715="")),"",IF(G715&lt;&gt;"",ROUND(G715,2),IF($B$8="ريال كامل",ROUNDDOWN(C715*(1-IF(F715&gt;1,F715/100,F715)),0),IF($B$8="ينتهي بـ ٩",ROUND((C715*(1-IF(F715&gt;1,F715/100,F715))+1)/10,0)*10-1,ROUND(C715*(1-IF(F715&gt;1,F715/100,F715)),2)))))</f>
        <v/>
      </c>
      <c r="I715" s="17" t="str">
        <f>IF(OR(C715="",D715=""),"",ROUND(C715/IF($B$5="نعم",1+$B$6,1)-D715-N(E715),2))</f>
        <v/>
      </c>
      <c r="J715" s="17" t="str">
        <f>IF(OR(H715="",D715=""),"",ROUND(H715/IF($B$5="نعم",1+$B$6,1)-D715-N(E715),2))</f>
        <v/>
      </c>
      <c r="K715" s="18" t="str">
        <f>IF(OR(J715="",N(H715)&lt;=0),"",J715/(H715/IF($B$5="نعم",1+$B$6,1)))</f>
        <v/>
      </c>
      <c r="L715" s="18" t="str">
        <f>IF(OR(I715="",J715="",N(I715)&lt;=0),"",1-J715/I715)</f>
        <v/>
      </c>
      <c r="M715" s="14"/>
      <c r="N715" s="19" t="str">
        <f>IF(AND(A715="",C715=""),"",IF(A715="","رقم المنتج ناقص",IF(AND($B$9="سلة",ISERROR(VALUE(A715))),"رقم المنتج: أرقام إنجليزية بس",IF(COUNTIF($A$11:$A$1010,A715)&gt;1,"رقم المنتج مكرر",IF(C715="","السعر الحالي ناقص",IF(H715="","حط نسبة خصم أو سعر عرض",IF(H715&lt;=0,"سعر العرض لازم يكون أكبر من صفر",IF(H715&gt;=C715,"سعر العرض = السعر أو أعلى",IF(AND(J715&lt;&gt;"",N(J715)&lt;0,M715&lt;&gt;"نعم"),"تحت التكلفة",IF($B$4="","حط نهاية العرض فوق",IF(AND($B$2&lt;&gt;"",$B$4&lt;$B$2),"النهاية قبل البداية",IF($B$4&lt;TODAY(),"تاريخ النهاية راح",IF(D715="","تمام، بس بدون تكلفة (ما نقدر نحسب ربحك)",IF(N(J715)&lt;0,"تحت التكلفة، وانت قاصد",IF(K715&lt;$B$7,"تمام، بس هامشك أقل من حدّك","جاهز")))))))))))))))</f>
        <v/>
      </c>
      <c r="O715" s="19" t="b">
        <f>AND(N715&lt;&gt;"",ISNA(MATCH(N715,{"رقم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6">
      <c r="A716" s="13"/>
      <c r="B716" s="14"/>
      <c r="C716" s="15"/>
      <c r="D716" s="15"/>
      <c r="E716" s="15"/>
      <c r="F716" s="16"/>
      <c r="G716" s="15"/>
      <c r="H716" s="17" t="str">
        <f>IF(OR(C716="",AND(F716="",G716="")),"",IF(G716&lt;&gt;"",ROUND(G716,2),IF($B$8="ريال كامل",ROUNDDOWN(C716*(1-IF(F716&gt;1,F716/100,F716)),0),IF($B$8="ينتهي بـ ٩",ROUND((C716*(1-IF(F716&gt;1,F716/100,F716))+1)/10,0)*10-1,ROUND(C716*(1-IF(F716&gt;1,F716/100,F716)),2)))))</f>
        <v/>
      </c>
      <c r="I716" s="17" t="str">
        <f>IF(OR(C716="",D716=""),"",ROUND(C716/IF($B$5="نعم",1+$B$6,1)-D716-N(E716),2))</f>
        <v/>
      </c>
      <c r="J716" s="17" t="str">
        <f>IF(OR(H716="",D716=""),"",ROUND(H716/IF($B$5="نعم",1+$B$6,1)-D716-N(E716),2))</f>
        <v/>
      </c>
      <c r="K716" s="18" t="str">
        <f>IF(OR(J716="",N(H716)&lt;=0),"",J716/(H716/IF($B$5="نعم",1+$B$6,1)))</f>
        <v/>
      </c>
      <c r="L716" s="18" t="str">
        <f>IF(OR(I716="",J716="",N(I716)&lt;=0),"",1-J716/I716)</f>
        <v/>
      </c>
      <c r="M716" s="14"/>
      <c r="N716" s="19" t="str">
        <f>IF(AND(A716="",C716=""),"",IF(A716="","رقم المنتج ناقص",IF(AND($B$9="سلة",ISERROR(VALUE(A716))),"رقم المنتج: أرقام إنجليزية بس",IF(COUNTIF($A$11:$A$1010,A716)&gt;1,"رقم المنتج مكرر",IF(C716="","السعر الحالي ناقص",IF(H716="","حط نسبة خصم أو سعر عرض",IF(H716&lt;=0,"سعر العرض لازم يكون أكبر من صفر",IF(H716&gt;=C716,"سعر العرض = السعر أو أعلى",IF(AND(J716&lt;&gt;"",N(J716)&lt;0,M716&lt;&gt;"نعم"),"تحت التكلفة",IF($B$4="","حط نهاية العرض فوق",IF(AND($B$2&lt;&gt;"",$B$4&lt;$B$2),"النهاية قبل البداية",IF($B$4&lt;TODAY(),"تاريخ النهاية راح",IF(D716="","تمام، بس بدون تكلفة (ما نقدر نحسب ربحك)",IF(N(J716)&lt;0,"تحت التكلفة، وانت قاصد",IF(K716&lt;$B$7,"تمام، بس هامشك أقل من حدّك","جاهز")))))))))))))))</f>
        <v/>
      </c>
      <c r="O716" s="19" t="b">
        <f>AND(N716&lt;&gt;"",ISNA(MATCH(N716,{"رقم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7">
      <c r="A717" s="13"/>
      <c r="B717" s="14"/>
      <c r="C717" s="15"/>
      <c r="D717" s="15"/>
      <c r="E717" s="15"/>
      <c r="F717" s="16"/>
      <c r="G717" s="15"/>
      <c r="H717" s="17" t="str">
        <f>IF(OR(C717="",AND(F717="",G717="")),"",IF(G717&lt;&gt;"",ROUND(G717,2),IF($B$8="ريال كامل",ROUNDDOWN(C717*(1-IF(F717&gt;1,F717/100,F717)),0),IF($B$8="ينتهي بـ ٩",ROUND((C717*(1-IF(F717&gt;1,F717/100,F717))+1)/10,0)*10-1,ROUND(C717*(1-IF(F717&gt;1,F717/100,F717)),2)))))</f>
        <v/>
      </c>
      <c r="I717" s="17" t="str">
        <f>IF(OR(C717="",D717=""),"",ROUND(C717/IF($B$5="نعم",1+$B$6,1)-D717-N(E717),2))</f>
        <v/>
      </c>
      <c r="J717" s="17" t="str">
        <f>IF(OR(H717="",D717=""),"",ROUND(H717/IF($B$5="نعم",1+$B$6,1)-D717-N(E717),2))</f>
        <v/>
      </c>
      <c r="K717" s="18" t="str">
        <f>IF(OR(J717="",N(H717)&lt;=0),"",J717/(H717/IF($B$5="نعم",1+$B$6,1)))</f>
        <v/>
      </c>
      <c r="L717" s="18" t="str">
        <f>IF(OR(I717="",J717="",N(I717)&lt;=0),"",1-J717/I717)</f>
        <v/>
      </c>
      <c r="M717" s="14"/>
      <c r="N717" s="19" t="str">
        <f>IF(AND(A717="",C717=""),"",IF(A717="","رقم المنتج ناقص",IF(AND($B$9="سلة",ISERROR(VALUE(A717))),"رقم المنتج: أرقام إنجليزية بس",IF(COUNTIF($A$11:$A$1010,A717)&gt;1,"رقم المنتج مكرر",IF(C717="","السعر الحالي ناقص",IF(H717="","حط نسبة خصم أو سعر عرض",IF(H717&lt;=0,"سعر العرض لازم يكون أكبر من صفر",IF(H717&gt;=C717,"سعر العرض = السعر أو أعلى",IF(AND(J717&lt;&gt;"",N(J717)&lt;0,M717&lt;&gt;"نعم"),"تحت التكلفة",IF($B$4="","حط نهاية العرض فوق",IF(AND($B$2&lt;&gt;"",$B$4&lt;$B$2),"النهاية قبل البداية",IF($B$4&lt;TODAY(),"تاريخ النهاية راح",IF(D717="","تمام، بس بدون تكلفة (ما نقدر نحسب ربحك)",IF(N(J717)&lt;0,"تحت التكلفة، وانت قاصد",IF(K717&lt;$B$7,"تمام، بس هامشك أقل من حدّك","جاهز")))))))))))))))</f>
        <v/>
      </c>
      <c r="O717" s="19" t="b">
        <f>AND(N717&lt;&gt;"",ISNA(MATCH(N717,{"رقم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8">
      <c r="A718" s="13"/>
      <c r="B718" s="14"/>
      <c r="C718" s="15"/>
      <c r="D718" s="15"/>
      <c r="E718" s="15"/>
      <c r="F718" s="16"/>
      <c r="G718" s="15"/>
      <c r="H718" s="17" t="str">
        <f>IF(OR(C718="",AND(F718="",G718="")),"",IF(G718&lt;&gt;"",ROUND(G718,2),IF($B$8="ريال كامل",ROUNDDOWN(C718*(1-IF(F718&gt;1,F718/100,F718)),0),IF($B$8="ينتهي بـ ٩",ROUND((C718*(1-IF(F718&gt;1,F718/100,F718))+1)/10,0)*10-1,ROUND(C718*(1-IF(F718&gt;1,F718/100,F718)),2)))))</f>
        <v/>
      </c>
      <c r="I718" s="17" t="str">
        <f>IF(OR(C718="",D718=""),"",ROUND(C718/IF($B$5="نعم",1+$B$6,1)-D718-N(E718),2))</f>
        <v/>
      </c>
      <c r="J718" s="17" t="str">
        <f>IF(OR(H718="",D718=""),"",ROUND(H718/IF($B$5="نعم",1+$B$6,1)-D718-N(E718),2))</f>
        <v/>
      </c>
      <c r="K718" s="18" t="str">
        <f>IF(OR(J718="",N(H718)&lt;=0),"",J718/(H718/IF($B$5="نعم",1+$B$6,1)))</f>
        <v/>
      </c>
      <c r="L718" s="18" t="str">
        <f>IF(OR(I718="",J718="",N(I718)&lt;=0),"",1-J718/I718)</f>
        <v/>
      </c>
      <c r="M718" s="14"/>
      <c r="N718" s="19" t="str">
        <f>IF(AND(A718="",C718=""),"",IF(A718="","رقم المنتج ناقص",IF(AND($B$9="سلة",ISERROR(VALUE(A718))),"رقم المنتج: أرقام إنجليزية بس",IF(COUNTIF($A$11:$A$1010,A718)&gt;1,"رقم المنتج مكرر",IF(C718="","السعر الحالي ناقص",IF(H718="","حط نسبة خصم أو سعر عرض",IF(H718&lt;=0,"سعر العرض لازم يكون أكبر من صفر",IF(H718&gt;=C718,"سعر العرض = السعر أو أعلى",IF(AND(J718&lt;&gt;"",N(J718)&lt;0,M718&lt;&gt;"نعم"),"تحت التكلفة",IF($B$4="","حط نهاية العرض فوق",IF(AND($B$2&lt;&gt;"",$B$4&lt;$B$2),"النهاية قبل البداية",IF($B$4&lt;TODAY(),"تاريخ النهاية راح",IF(D718="","تمام، بس بدون تكلفة (ما نقدر نحسب ربحك)",IF(N(J718)&lt;0,"تحت التكلفة، وانت قاصد",IF(K718&lt;$B$7,"تمام، بس هامشك أقل من حدّك","جاهز")))))))))))))))</f>
        <v/>
      </c>
      <c r="O718" s="19" t="b">
        <f>AND(N718&lt;&gt;"",ISNA(MATCH(N718,{"رقم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19">
      <c r="A719" s="13"/>
      <c r="B719" s="14"/>
      <c r="C719" s="15"/>
      <c r="D719" s="15"/>
      <c r="E719" s="15"/>
      <c r="F719" s="16"/>
      <c r="G719" s="15"/>
      <c r="H719" s="17" t="str">
        <f>IF(OR(C719="",AND(F719="",G719="")),"",IF(G719&lt;&gt;"",ROUND(G719,2),IF($B$8="ريال كامل",ROUNDDOWN(C719*(1-IF(F719&gt;1,F719/100,F719)),0),IF($B$8="ينتهي بـ ٩",ROUND((C719*(1-IF(F719&gt;1,F719/100,F719))+1)/10,0)*10-1,ROUND(C719*(1-IF(F719&gt;1,F719/100,F719)),2)))))</f>
        <v/>
      </c>
      <c r="I719" s="17" t="str">
        <f>IF(OR(C719="",D719=""),"",ROUND(C719/IF($B$5="نعم",1+$B$6,1)-D719-N(E719),2))</f>
        <v/>
      </c>
      <c r="J719" s="17" t="str">
        <f>IF(OR(H719="",D719=""),"",ROUND(H719/IF($B$5="نعم",1+$B$6,1)-D719-N(E719),2))</f>
        <v/>
      </c>
      <c r="K719" s="18" t="str">
        <f>IF(OR(J719="",N(H719)&lt;=0),"",J719/(H719/IF($B$5="نعم",1+$B$6,1)))</f>
        <v/>
      </c>
      <c r="L719" s="18" t="str">
        <f>IF(OR(I719="",J719="",N(I719)&lt;=0),"",1-J719/I719)</f>
        <v/>
      </c>
      <c r="M719" s="14"/>
      <c r="N719" s="19" t="str">
        <f>IF(AND(A719="",C719=""),"",IF(A719="","رقم المنتج ناقص",IF(AND($B$9="سلة",ISERROR(VALUE(A719))),"رقم المنتج: أرقام إنجليزية بس",IF(COUNTIF($A$11:$A$1010,A719)&gt;1,"رقم المنتج مكرر",IF(C719="","السعر الحالي ناقص",IF(H719="","حط نسبة خصم أو سعر عرض",IF(H719&lt;=0,"سعر العرض لازم يكون أكبر من صفر",IF(H719&gt;=C719,"سعر العرض = السعر أو أعلى",IF(AND(J719&lt;&gt;"",N(J719)&lt;0,M719&lt;&gt;"نعم"),"تحت التكلفة",IF($B$4="","حط نهاية العرض فوق",IF(AND($B$2&lt;&gt;"",$B$4&lt;$B$2),"النهاية قبل البداية",IF($B$4&lt;TODAY(),"تاريخ النهاية راح",IF(D719="","تمام، بس بدون تكلفة (ما نقدر نحسب ربحك)",IF(N(J719)&lt;0,"تحت التكلفة، وانت قاصد",IF(K719&lt;$B$7,"تمام، بس هامشك أقل من حدّك","جاهز")))))))))))))))</f>
        <v/>
      </c>
      <c r="O719" s="19" t="b">
        <f>AND(N719&lt;&gt;"",ISNA(MATCH(N719,{"رقم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0">
      <c r="A720" s="13"/>
      <c r="B720" s="14"/>
      <c r="C720" s="15"/>
      <c r="D720" s="15"/>
      <c r="E720" s="15"/>
      <c r="F720" s="16"/>
      <c r="G720" s="15"/>
      <c r="H720" s="17" t="str">
        <f>IF(OR(C720="",AND(F720="",G720="")),"",IF(G720&lt;&gt;"",ROUND(G720,2),IF($B$8="ريال كامل",ROUNDDOWN(C720*(1-IF(F720&gt;1,F720/100,F720)),0),IF($B$8="ينتهي بـ ٩",ROUND((C720*(1-IF(F720&gt;1,F720/100,F720))+1)/10,0)*10-1,ROUND(C720*(1-IF(F720&gt;1,F720/100,F720)),2)))))</f>
        <v/>
      </c>
      <c r="I720" s="17" t="str">
        <f>IF(OR(C720="",D720=""),"",ROUND(C720/IF($B$5="نعم",1+$B$6,1)-D720-N(E720),2))</f>
        <v/>
      </c>
      <c r="J720" s="17" t="str">
        <f>IF(OR(H720="",D720=""),"",ROUND(H720/IF($B$5="نعم",1+$B$6,1)-D720-N(E720),2))</f>
        <v/>
      </c>
      <c r="K720" s="18" t="str">
        <f>IF(OR(J720="",N(H720)&lt;=0),"",J720/(H720/IF($B$5="نعم",1+$B$6,1)))</f>
        <v/>
      </c>
      <c r="L720" s="18" t="str">
        <f>IF(OR(I720="",J720="",N(I720)&lt;=0),"",1-J720/I720)</f>
        <v/>
      </c>
      <c r="M720" s="14"/>
      <c r="N720" s="19" t="str">
        <f>IF(AND(A720="",C720=""),"",IF(A720="","رقم المنتج ناقص",IF(AND($B$9="سلة",ISERROR(VALUE(A720))),"رقم المنتج: أرقام إنجليزية بس",IF(COUNTIF($A$11:$A$1010,A720)&gt;1,"رقم المنتج مكرر",IF(C720="","السعر الحالي ناقص",IF(H720="","حط نسبة خصم أو سعر عرض",IF(H720&lt;=0,"سعر العرض لازم يكون أكبر من صفر",IF(H720&gt;=C720,"سعر العرض = السعر أو أعلى",IF(AND(J720&lt;&gt;"",N(J720)&lt;0,M720&lt;&gt;"نعم"),"تحت التكلفة",IF($B$4="","حط نهاية العرض فوق",IF(AND($B$2&lt;&gt;"",$B$4&lt;$B$2),"النهاية قبل البداية",IF($B$4&lt;TODAY(),"تاريخ النهاية راح",IF(D720="","تمام، بس بدون تكلفة (ما نقدر نحسب ربحك)",IF(N(J720)&lt;0,"تحت التكلفة، وانت قاصد",IF(K720&lt;$B$7,"تمام، بس هامشك أقل من حدّك","جاهز")))))))))))))))</f>
        <v/>
      </c>
      <c r="O720" s="19" t="b">
        <f>AND(N720&lt;&gt;"",ISNA(MATCH(N720,{"رقم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1">
      <c r="A721" s="13"/>
      <c r="B721" s="14"/>
      <c r="C721" s="15"/>
      <c r="D721" s="15"/>
      <c r="E721" s="15"/>
      <c r="F721" s="16"/>
      <c r="G721" s="15"/>
      <c r="H721" s="17" t="str">
        <f>IF(OR(C721="",AND(F721="",G721="")),"",IF(G721&lt;&gt;"",ROUND(G721,2),IF($B$8="ريال كامل",ROUNDDOWN(C721*(1-IF(F721&gt;1,F721/100,F721)),0),IF($B$8="ينتهي بـ ٩",ROUND((C721*(1-IF(F721&gt;1,F721/100,F721))+1)/10,0)*10-1,ROUND(C721*(1-IF(F721&gt;1,F721/100,F721)),2)))))</f>
        <v/>
      </c>
      <c r="I721" s="17" t="str">
        <f>IF(OR(C721="",D721=""),"",ROUND(C721/IF($B$5="نعم",1+$B$6,1)-D721-N(E721),2))</f>
        <v/>
      </c>
      <c r="J721" s="17" t="str">
        <f>IF(OR(H721="",D721=""),"",ROUND(H721/IF($B$5="نعم",1+$B$6,1)-D721-N(E721),2))</f>
        <v/>
      </c>
      <c r="K721" s="18" t="str">
        <f>IF(OR(J721="",N(H721)&lt;=0),"",J721/(H721/IF($B$5="نعم",1+$B$6,1)))</f>
        <v/>
      </c>
      <c r="L721" s="18" t="str">
        <f>IF(OR(I721="",J721="",N(I721)&lt;=0),"",1-J721/I721)</f>
        <v/>
      </c>
      <c r="M721" s="14"/>
      <c r="N721" s="19" t="str">
        <f>IF(AND(A721="",C721=""),"",IF(A721="","رقم المنتج ناقص",IF(AND($B$9="سلة",ISERROR(VALUE(A721))),"رقم المنتج: أرقام إنجليزية بس",IF(COUNTIF($A$11:$A$1010,A721)&gt;1,"رقم المنتج مكرر",IF(C721="","السعر الحالي ناقص",IF(H721="","حط نسبة خصم أو سعر عرض",IF(H721&lt;=0,"سعر العرض لازم يكون أكبر من صفر",IF(H721&gt;=C721,"سعر العرض = السعر أو أعلى",IF(AND(J721&lt;&gt;"",N(J721)&lt;0,M721&lt;&gt;"نعم"),"تحت التكلفة",IF($B$4="","حط نهاية العرض فوق",IF(AND($B$2&lt;&gt;"",$B$4&lt;$B$2),"النهاية قبل البداية",IF($B$4&lt;TODAY(),"تاريخ النهاية راح",IF(D721="","تمام، بس بدون تكلفة (ما نقدر نحسب ربحك)",IF(N(J721)&lt;0,"تحت التكلفة، وانت قاصد",IF(K721&lt;$B$7,"تمام، بس هامشك أقل من حدّك","جاهز")))))))))))))))</f>
        <v/>
      </c>
      <c r="O721" s="19" t="b">
        <f>AND(N721&lt;&gt;"",ISNA(MATCH(N721,{"رقم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2">
      <c r="A722" s="13"/>
      <c r="B722" s="14"/>
      <c r="C722" s="15"/>
      <c r="D722" s="15"/>
      <c r="E722" s="15"/>
      <c r="F722" s="16"/>
      <c r="G722" s="15"/>
      <c r="H722" s="17" t="str">
        <f>IF(OR(C722="",AND(F722="",G722="")),"",IF(G722&lt;&gt;"",ROUND(G722,2),IF($B$8="ريال كامل",ROUNDDOWN(C722*(1-IF(F722&gt;1,F722/100,F722)),0),IF($B$8="ينتهي بـ ٩",ROUND((C722*(1-IF(F722&gt;1,F722/100,F722))+1)/10,0)*10-1,ROUND(C722*(1-IF(F722&gt;1,F722/100,F722)),2)))))</f>
        <v/>
      </c>
      <c r="I722" s="17" t="str">
        <f>IF(OR(C722="",D722=""),"",ROUND(C722/IF($B$5="نعم",1+$B$6,1)-D722-N(E722),2))</f>
        <v/>
      </c>
      <c r="J722" s="17" t="str">
        <f>IF(OR(H722="",D722=""),"",ROUND(H722/IF($B$5="نعم",1+$B$6,1)-D722-N(E722),2))</f>
        <v/>
      </c>
      <c r="K722" s="18" t="str">
        <f>IF(OR(J722="",N(H722)&lt;=0),"",J722/(H722/IF($B$5="نعم",1+$B$6,1)))</f>
        <v/>
      </c>
      <c r="L722" s="18" t="str">
        <f>IF(OR(I722="",J722="",N(I722)&lt;=0),"",1-J722/I722)</f>
        <v/>
      </c>
      <c r="M722" s="14"/>
      <c r="N722" s="19" t="str">
        <f>IF(AND(A722="",C722=""),"",IF(A722="","رقم المنتج ناقص",IF(AND($B$9="سلة",ISERROR(VALUE(A722))),"رقم المنتج: أرقام إنجليزية بس",IF(COUNTIF($A$11:$A$1010,A722)&gt;1,"رقم المنتج مكرر",IF(C722="","السعر الحالي ناقص",IF(H722="","حط نسبة خصم أو سعر عرض",IF(H722&lt;=0,"سعر العرض لازم يكون أكبر من صفر",IF(H722&gt;=C722,"سعر العرض = السعر أو أعلى",IF(AND(J722&lt;&gt;"",N(J722)&lt;0,M722&lt;&gt;"نعم"),"تحت التكلفة",IF($B$4="","حط نهاية العرض فوق",IF(AND($B$2&lt;&gt;"",$B$4&lt;$B$2),"النهاية قبل البداية",IF($B$4&lt;TODAY(),"تاريخ النهاية راح",IF(D722="","تمام، بس بدون تكلفة (ما نقدر نحسب ربحك)",IF(N(J722)&lt;0,"تحت التكلفة، وانت قاصد",IF(K722&lt;$B$7,"تمام، بس هامشك أقل من حدّك","جاهز")))))))))))))))</f>
        <v/>
      </c>
      <c r="O722" s="19" t="b">
        <f>AND(N722&lt;&gt;"",ISNA(MATCH(N722,{"رقم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3">
      <c r="A723" s="13"/>
      <c r="B723" s="14"/>
      <c r="C723" s="15"/>
      <c r="D723" s="15"/>
      <c r="E723" s="15"/>
      <c r="F723" s="16"/>
      <c r="G723" s="15"/>
      <c r="H723" s="17" t="str">
        <f>IF(OR(C723="",AND(F723="",G723="")),"",IF(G723&lt;&gt;"",ROUND(G723,2),IF($B$8="ريال كامل",ROUNDDOWN(C723*(1-IF(F723&gt;1,F723/100,F723)),0),IF($B$8="ينتهي بـ ٩",ROUND((C723*(1-IF(F723&gt;1,F723/100,F723))+1)/10,0)*10-1,ROUND(C723*(1-IF(F723&gt;1,F723/100,F723)),2)))))</f>
        <v/>
      </c>
      <c r="I723" s="17" t="str">
        <f>IF(OR(C723="",D723=""),"",ROUND(C723/IF($B$5="نعم",1+$B$6,1)-D723-N(E723),2))</f>
        <v/>
      </c>
      <c r="J723" s="17" t="str">
        <f>IF(OR(H723="",D723=""),"",ROUND(H723/IF($B$5="نعم",1+$B$6,1)-D723-N(E723),2))</f>
        <v/>
      </c>
      <c r="K723" s="18" t="str">
        <f>IF(OR(J723="",N(H723)&lt;=0),"",J723/(H723/IF($B$5="نعم",1+$B$6,1)))</f>
        <v/>
      </c>
      <c r="L723" s="18" t="str">
        <f>IF(OR(I723="",J723="",N(I723)&lt;=0),"",1-J723/I723)</f>
        <v/>
      </c>
      <c r="M723" s="14"/>
      <c r="N723" s="19" t="str">
        <f>IF(AND(A723="",C723=""),"",IF(A723="","رقم المنتج ناقص",IF(AND($B$9="سلة",ISERROR(VALUE(A723))),"رقم المنتج: أرقام إنجليزية بس",IF(COUNTIF($A$11:$A$1010,A723)&gt;1,"رقم المنتج مكرر",IF(C723="","السعر الحالي ناقص",IF(H723="","حط نسبة خصم أو سعر عرض",IF(H723&lt;=0,"سعر العرض لازم يكون أكبر من صفر",IF(H723&gt;=C723,"سعر العرض = السعر أو أعلى",IF(AND(J723&lt;&gt;"",N(J723)&lt;0,M723&lt;&gt;"نعم"),"تحت التكلفة",IF($B$4="","حط نهاية العرض فوق",IF(AND($B$2&lt;&gt;"",$B$4&lt;$B$2),"النهاية قبل البداية",IF($B$4&lt;TODAY(),"تاريخ النهاية راح",IF(D723="","تمام، بس بدون تكلفة (ما نقدر نحسب ربحك)",IF(N(J723)&lt;0,"تحت التكلفة، وانت قاصد",IF(K723&lt;$B$7,"تمام، بس هامشك أقل من حدّك","جاهز")))))))))))))))</f>
        <v/>
      </c>
      <c r="O723" s="19" t="b">
        <f>AND(N723&lt;&gt;"",ISNA(MATCH(N723,{"رقم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4">
      <c r="A724" s="13"/>
      <c r="B724" s="14"/>
      <c r="C724" s="15"/>
      <c r="D724" s="15"/>
      <c r="E724" s="15"/>
      <c r="F724" s="16"/>
      <c r="G724" s="15"/>
      <c r="H724" s="17" t="str">
        <f>IF(OR(C724="",AND(F724="",G724="")),"",IF(G724&lt;&gt;"",ROUND(G724,2),IF($B$8="ريال كامل",ROUNDDOWN(C724*(1-IF(F724&gt;1,F724/100,F724)),0),IF($B$8="ينتهي بـ ٩",ROUND((C724*(1-IF(F724&gt;1,F724/100,F724))+1)/10,0)*10-1,ROUND(C724*(1-IF(F724&gt;1,F724/100,F724)),2)))))</f>
        <v/>
      </c>
      <c r="I724" s="17" t="str">
        <f>IF(OR(C724="",D724=""),"",ROUND(C724/IF($B$5="نعم",1+$B$6,1)-D724-N(E724),2))</f>
        <v/>
      </c>
      <c r="J724" s="17" t="str">
        <f>IF(OR(H724="",D724=""),"",ROUND(H724/IF($B$5="نعم",1+$B$6,1)-D724-N(E724),2))</f>
        <v/>
      </c>
      <c r="K724" s="18" t="str">
        <f>IF(OR(J724="",N(H724)&lt;=0),"",J724/(H724/IF($B$5="نعم",1+$B$6,1)))</f>
        <v/>
      </c>
      <c r="L724" s="18" t="str">
        <f>IF(OR(I724="",J724="",N(I724)&lt;=0),"",1-J724/I724)</f>
        <v/>
      </c>
      <c r="M724" s="14"/>
      <c r="N724" s="19" t="str">
        <f>IF(AND(A724="",C724=""),"",IF(A724="","رقم المنتج ناقص",IF(AND($B$9="سلة",ISERROR(VALUE(A724))),"رقم المنتج: أرقام إنجليزية بس",IF(COUNTIF($A$11:$A$1010,A724)&gt;1,"رقم المنتج مكرر",IF(C724="","السعر الحالي ناقص",IF(H724="","حط نسبة خصم أو سعر عرض",IF(H724&lt;=0,"سعر العرض لازم يكون أكبر من صفر",IF(H724&gt;=C724,"سعر العرض = السعر أو أعلى",IF(AND(J724&lt;&gt;"",N(J724)&lt;0,M724&lt;&gt;"نعم"),"تحت التكلفة",IF($B$4="","حط نهاية العرض فوق",IF(AND($B$2&lt;&gt;"",$B$4&lt;$B$2),"النهاية قبل البداية",IF($B$4&lt;TODAY(),"تاريخ النهاية راح",IF(D724="","تمام، بس بدون تكلفة (ما نقدر نحسب ربحك)",IF(N(J724)&lt;0,"تحت التكلفة، وانت قاصد",IF(K724&lt;$B$7,"تمام، بس هامشك أقل من حدّك","جاهز")))))))))))))))</f>
        <v/>
      </c>
      <c r="O724" s="19" t="b">
        <f>AND(N724&lt;&gt;"",ISNA(MATCH(N724,{"رقم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5">
      <c r="A725" s="13"/>
      <c r="B725" s="14"/>
      <c r="C725" s="15"/>
      <c r="D725" s="15"/>
      <c r="E725" s="15"/>
      <c r="F725" s="16"/>
      <c r="G725" s="15"/>
      <c r="H725" s="17" t="str">
        <f>IF(OR(C725="",AND(F725="",G725="")),"",IF(G725&lt;&gt;"",ROUND(G725,2),IF($B$8="ريال كامل",ROUNDDOWN(C725*(1-IF(F725&gt;1,F725/100,F725)),0),IF($B$8="ينتهي بـ ٩",ROUND((C725*(1-IF(F725&gt;1,F725/100,F725))+1)/10,0)*10-1,ROUND(C725*(1-IF(F725&gt;1,F725/100,F725)),2)))))</f>
        <v/>
      </c>
      <c r="I725" s="17" t="str">
        <f>IF(OR(C725="",D725=""),"",ROUND(C725/IF($B$5="نعم",1+$B$6,1)-D725-N(E725),2))</f>
        <v/>
      </c>
      <c r="J725" s="17" t="str">
        <f>IF(OR(H725="",D725=""),"",ROUND(H725/IF($B$5="نعم",1+$B$6,1)-D725-N(E725),2))</f>
        <v/>
      </c>
      <c r="K725" s="18" t="str">
        <f>IF(OR(J725="",N(H725)&lt;=0),"",J725/(H725/IF($B$5="نعم",1+$B$6,1)))</f>
        <v/>
      </c>
      <c r="L725" s="18" t="str">
        <f>IF(OR(I725="",J725="",N(I725)&lt;=0),"",1-J725/I725)</f>
        <v/>
      </c>
      <c r="M725" s="14"/>
      <c r="N725" s="19" t="str">
        <f>IF(AND(A725="",C725=""),"",IF(A725="","رقم المنتج ناقص",IF(AND($B$9="سلة",ISERROR(VALUE(A725))),"رقم المنتج: أرقام إنجليزية بس",IF(COUNTIF($A$11:$A$1010,A725)&gt;1,"رقم المنتج مكرر",IF(C725="","السعر الحالي ناقص",IF(H725="","حط نسبة خصم أو سعر عرض",IF(H725&lt;=0,"سعر العرض لازم يكون أكبر من صفر",IF(H725&gt;=C725,"سعر العرض = السعر أو أعلى",IF(AND(J725&lt;&gt;"",N(J725)&lt;0,M725&lt;&gt;"نعم"),"تحت التكلفة",IF($B$4="","حط نهاية العرض فوق",IF(AND($B$2&lt;&gt;"",$B$4&lt;$B$2),"النهاية قبل البداية",IF($B$4&lt;TODAY(),"تاريخ النهاية راح",IF(D725="","تمام، بس بدون تكلفة (ما نقدر نحسب ربحك)",IF(N(J725)&lt;0,"تحت التكلفة، وانت قاصد",IF(K725&lt;$B$7,"تمام، بس هامشك أقل من حدّك","جاهز")))))))))))))))</f>
        <v/>
      </c>
      <c r="O725" s="19" t="b">
        <f>AND(N725&lt;&gt;"",ISNA(MATCH(N725,{"رقم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6">
      <c r="A726" s="13"/>
      <c r="B726" s="14"/>
      <c r="C726" s="15"/>
      <c r="D726" s="15"/>
      <c r="E726" s="15"/>
      <c r="F726" s="16"/>
      <c r="G726" s="15"/>
      <c r="H726" s="17" t="str">
        <f>IF(OR(C726="",AND(F726="",G726="")),"",IF(G726&lt;&gt;"",ROUND(G726,2),IF($B$8="ريال كامل",ROUNDDOWN(C726*(1-IF(F726&gt;1,F726/100,F726)),0),IF($B$8="ينتهي بـ ٩",ROUND((C726*(1-IF(F726&gt;1,F726/100,F726))+1)/10,0)*10-1,ROUND(C726*(1-IF(F726&gt;1,F726/100,F726)),2)))))</f>
        <v/>
      </c>
      <c r="I726" s="17" t="str">
        <f>IF(OR(C726="",D726=""),"",ROUND(C726/IF($B$5="نعم",1+$B$6,1)-D726-N(E726),2))</f>
        <v/>
      </c>
      <c r="J726" s="17" t="str">
        <f>IF(OR(H726="",D726=""),"",ROUND(H726/IF($B$5="نعم",1+$B$6,1)-D726-N(E726),2))</f>
        <v/>
      </c>
      <c r="K726" s="18" t="str">
        <f>IF(OR(J726="",N(H726)&lt;=0),"",J726/(H726/IF($B$5="نعم",1+$B$6,1)))</f>
        <v/>
      </c>
      <c r="L726" s="18" t="str">
        <f>IF(OR(I726="",J726="",N(I726)&lt;=0),"",1-J726/I726)</f>
        <v/>
      </c>
      <c r="M726" s="14"/>
      <c r="N726" s="19" t="str">
        <f>IF(AND(A726="",C726=""),"",IF(A726="","رقم المنتج ناقص",IF(AND($B$9="سلة",ISERROR(VALUE(A726))),"رقم المنتج: أرقام إنجليزية بس",IF(COUNTIF($A$11:$A$1010,A726)&gt;1,"رقم المنتج مكرر",IF(C726="","السعر الحالي ناقص",IF(H726="","حط نسبة خصم أو سعر عرض",IF(H726&lt;=0,"سعر العرض لازم يكون أكبر من صفر",IF(H726&gt;=C726,"سعر العرض = السعر أو أعلى",IF(AND(J726&lt;&gt;"",N(J726)&lt;0,M726&lt;&gt;"نعم"),"تحت التكلفة",IF($B$4="","حط نهاية العرض فوق",IF(AND($B$2&lt;&gt;"",$B$4&lt;$B$2),"النهاية قبل البداية",IF($B$4&lt;TODAY(),"تاريخ النهاية راح",IF(D726="","تمام، بس بدون تكلفة (ما نقدر نحسب ربحك)",IF(N(J726)&lt;0,"تحت التكلفة، وانت قاصد",IF(K726&lt;$B$7,"تمام، بس هامشك أقل من حدّك","جاهز")))))))))))))))</f>
        <v/>
      </c>
      <c r="O726" s="19" t="b">
        <f>AND(N726&lt;&gt;"",ISNA(MATCH(N726,{"رقم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7">
      <c r="A727" s="13"/>
      <c r="B727" s="14"/>
      <c r="C727" s="15"/>
      <c r="D727" s="15"/>
      <c r="E727" s="15"/>
      <c r="F727" s="16"/>
      <c r="G727" s="15"/>
      <c r="H727" s="17" t="str">
        <f>IF(OR(C727="",AND(F727="",G727="")),"",IF(G727&lt;&gt;"",ROUND(G727,2),IF($B$8="ريال كامل",ROUNDDOWN(C727*(1-IF(F727&gt;1,F727/100,F727)),0),IF($B$8="ينتهي بـ ٩",ROUND((C727*(1-IF(F727&gt;1,F727/100,F727))+1)/10,0)*10-1,ROUND(C727*(1-IF(F727&gt;1,F727/100,F727)),2)))))</f>
        <v/>
      </c>
      <c r="I727" s="17" t="str">
        <f>IF(OR(C727="",D727=""),"",ROUND(C727/IF($B$5="نعم",1+$B$6,1)-D727-N(E727),2))</f>
        <v/>
      </c>
      <c r="J727" s="17" t="str">
        <f>IF(OR(H727="",D727=""),"",ROUND(H727/IF($B$5="نعم",1+$B$6,1)-D727-N(E727),2))</f>
        <v/>
      </c>
      <c r="K727" s="18" t="str">
        <f>IF(OR(J727="",N(H727)&lt;=0),"",J727/(H727/IF($B$5="نعم",1+$B$6,1)))</f>
        <v/>
      </c>
      <c r="L727" s="18" t="str">
        <f>IF(OR(I727="",J727="",N(I727)&lt;=0),"",1-J727/I727)</f>
        <v/>
      </c>
      <c r="M727" s="14"/>
      <c r="N727" s="19" t="str">
        <f>IF(AND(A727="",C727=""),"",IF(A727="","رقم المنتج ناقص",IF(AND($B$9="سلة",ISERROR(VALUE(A727))),"رقم المنتج: أرقام إنجليزية بس",IF(COUNTIF($A$11:$A$1010,A727)&gt;1,"رقم المنتج مكرر",IF(C727="","السعر الحالي ناقص",IF(H727="","حط نسبة خصم أو سعر عرض",IF(H727&lt;=0,"سعر العرض لازم يكون أكبر من صفر",IF(H727&gt;=C727,"سعر العرض = السعر أو أعلى",IF(AND(J727&lt;&gt;"",N(J727)&lt;0,M727&lt;&gt;"نعم"),"تحت التكلفة",IF($B$4="","حط نهاية العرض فوق",IF(AND($B$2&lt;&gt;"",$B$4&lt;$B$2),"النهاية قبل البداية",IF($B$4&lt;TODAY(),"تاريخ النهاية راح",IF(D727="","تمام، بس بدون تكلفة (ما نقدر نحسب ربحك)",IF(N(J727)&lt;0,"تحت التكلفة، وانت قاصد",IF(K727&lt;$B$7,"تمام، بس هامشك أقل من حدّك","جاهز")))))))))))))))</f>
        <v/>
      </c>
      <c r="O727" s="19" t="b">
        <f>AND(N727&lt;&gt;"",ISNA(MATCH(N727,{"رقم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8">
      <c r="A728" s="13"/>
      <c r="B728" s="14"/>
      <c r="C728" s="15"/>
      <c r="D728" s="15"/>
      <c r="E728" s="15"/>
      <c r="F728" s="16"/>
      <c r="G728" s="15"/>
      <c r="H728" s="17" t="str">
        <f>IF(OR(C728="",AND(F728="",G728="")),"",IF(G728&lt;&gt;"",ROUND(G728,2),IF($B$8="ريال كامل",ROUNDDOWN(C728*(1-IF(F728&gt;1,F728/100,F728)),0),IF($B$8="ينتهي بـ ٩",ROUND((C728*(1-IF(F728&gt;1,F728/100,F728))+1)/10,0)*10-1,ROUND(C728*(1-IF(F728&gt;1,F728/100,F728)),2)))))</f>
        <v/>
      </c>
      <c r="I728" s="17" t="str">
        <f>IF(OR(C728="",D728=""),"",ROUND(C728/IF($B$5="نعم",1+$B$6,1)-D728-N(E728),2))</f>
        <v/>
      </c>
      <c r="J728" s="17" t="str">
        <f>IF(OR(H728="",D728=""),"",ROUND(H728/IF($B$5="نعم",1+$B$6,1)-D728-N(E728),2))</f>
        <v/>
      </c>
      <c r="K728" s="18" t="str">
        <f>IF(OR(J728="",N(H728)&lt;=0),"",J728/(H728/IF($B$5="نعم",1+$B$6,1)))</f>
        <v/>
      </c>
      <c r="L728" s="18" t="str">
        <f>IF(OR(I728="",J728="",N(I728)&lt;=0),"",1-J728/I728)</f>
        <v/>
      </c>
      <c r="M728" s="14"/>
      <c r="N728" s="19" t="str">
        <f>IF(AND(A728="",C728=""),"",IF(A728="","رقم المنتج ناقص",IF(AND($B$9="سلة",ISERROR(VALUE(A728))),"رقم المنتج: أرقام إنجليزية بس",IF(COUNTIF($A$11:$A$1010,A728)&gt;1,"رقم المنتج مكرر",IF(C728="","السعر الحالي ناقص",IF(H728="","حط نسبة خصم أو سعر عرض",IF(H728&lt;=0,"سعر العرض لازم يكون أكبر من صفر",IF(H728&gt;=C728,"سعر العرض = السعر أو أعلى",IF(AND(J728&lt;&gt;"",N(J728)&lt;0,M728&lt;&gt;"نعم"),"تحت التكلفة",IF($B$4="","حط نهاية العرض فوق",IF(AND($B$2&lt;&gt;"",$B$4&lt;$B$2),"النهاية قبل البداية",IF($B$4&lt;TODAY(),"تاريخ النهاية راح",IF(D728="","تمام، بس بدون تكلفة (ما نقدر نحسب ربحك)",IF(N(J728)&lt;0,"تحت التكلفة، وانت قاصد",IF(K728&lt;$B$7,"تمام، بس هامشك أقل من حدّك","جاهز")))))))))))))))</f>
        <v/>
      </c>
      <c r="O728" s="19" t="b">
        <f>AND(N728&lt;&gt;"",ISNA(MATCH(N728,{"رقم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29">
      <c r="A729" s="13"/>
      <c r="B729" s="14"/>
      <c r="C729" s="15"/>
      <c r="D729" s="15"/>
      <c r="E729" s="15"/>
      <c r="F729" s="16"/>
      <c r="G729" s="15"/>
      <c r="H729" s="17" t="str">
        <f>IF(OR(C729="",AND(F729="",G729="")),"",IF(G729&lt;&gt;"",ROUND(G729,2),IF($B$8="ريال كامل",ROUNDDOWN(C729*(1-IF(F729&gt;1,F729/100,F729)),0),IF($B$8="ينتهي بـ ٩",ROUND((C729*(1-IF(F729&gt;1,F729/100,F729))+1)/10,0)*10-1,ROUND(C729*(1-IF(F729&gt;1,F729/100,F729)),2)))))</f>
        <v/>
      </c>
      <c r="I729" s="17" t="str">
        <f>IF(OR(C729="",D729=""),"",ROUND(C729/IF($B$5="نعم",1+$B$6,1)-D729-N(E729),2))</f>
        <v/>
      </c>
      <c r="J729" s="17" t="str">
        <f>IF(OR(H729="",D729=""),"",ROUND(H729/IF($B$5="نعم",1+$B$6,1)-D729-N(E729),2))</f>
        <v/>
      </c>
      <c r="K729" s="18" t="str">
        <f>IF(OR(J729="",N(H729)&lt;=0),"",J729/(H729/IF($B$5="نعم",1+$B$6,1)))</f>
        <v/>
      </c>
      <c r="L729" s="18" t="str">
        <f>IF(OR(I729="",J729="",N(I729)&lt;=0),"",1-J729/I729)</f>
        <v/>
      </c>
      <c r="M729" s="14"/>
      <c r="N729" s="19" t="str">
        <f>IF(AND(A729="",C729=""),"",IF(A729="","رقم المنتج ناقص",IF(AND($B$9="سلة",ISERROR(VALUE(A729))),"رقم المنتج: أرقام إنجليزية بس",IF(COUNTIF($A$11:$A$1010,A729)&gt;1,"رقم المنتج مكرر",IF(C729="","السعر الحالي ناقص",IF(H729="","حط نسبة خصم أو سعر عرض",IF(H729&lt;=0,"سعر العرض لازم يكون أكبر من صفر",IF(H729&gt;=C729,"سعر العرض = السعر أو أعلى",IF(AND(J729&lt;&gt;"",N(J729)&lt;0,M729&lt;&gt;"نعم"),"تحت التكلفة",IF($B$4="","حط نهاية العرض فوق",IF(AND($B$2&lt;&gt;"",$B$4&lt;$B$2),"النهاية قبل البداية",IF($B$4&lt;TODAY(),"تاريخ النهاية راح",IF(D729="","تمام، بس بدون تكلفة (ما نقدر نحسب ربحك)",IF(N(J729)&lt;0,"تحت التكلفة، وانت قاصد",IF(K729&lt;$B$7,"تمام، بس هامشك أقل من حدّك","جاهز")))))))))))))))</f>
        <v/>
      </c>
      <c r="O729" s="19" t="b">
        <f>AND(N729&lt;&gt;"",ISNA(MATCH(N729,{"رقم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0">
      <c r="A730" s="13"/>
      <c r="B730" s="14"/>
      <c r="C730" s="15"/>
      <c r="D730" s="15"/>
      <c r="E730" s="15"/>
      <c r="F730" s="16"/>
      <c r="G730" s="15"/>
      <c r="H730" s="17" t="str">
        <f>IF(OR(C730="",AND(F730="",G730="")),"",IF(G730&lt;&gt;"",ROUND(G730,2),IF($B$8="ريال كامل",ROUNDDOWN(C730*(1-IF(F730&gt;1,F730/100,F730)),0),IF($B$8="ينتهي بـ ٩",ROUND((C730*(1-IF(F730&gt;1,F730/100,F730))+1)/10,0)*10-1,ROUND(C730*(1-IF(F730&gt;1,F730/100,F730)),2)))))</f>
        <v/>
      </c>
      <c r="I730" s="17" t="str">
        <f>IF(OR(C730="",D730=""),"",ROUND(C730/IF($B$5="نعم",1+$B$6,1)-D730-N(E730),2))</f>
        <v/>
      </c>
      <c r="J730" s="17" t="str">
        <f>IF(OR(H730="",D730=""),"",ROUND(H730/IF($B$5="نعم",1+$B$6,1)-D730-N(E730),2))</f>
        <v/>
      </c>
      <c r="K730" s="18" t="str">
        <f>IF(OR(J730="",N(H730)&lt;=0),"",J730/(H730/IF($B$5="نعم",1+$B$6,1)))</f>
        <v/>
      </c>
      <c r="L730" s="18" t="str">
        <f>IF(OR(I730="",J730="",N(I730)&lt;=0),"",1-J730/I730)</f>
        <v/>
      </c>
      <c r="M730" s="14"/>
      <c r="N730" s="19" t="str">
        <f>IF(AND(A730="",C730=""),"",IF(A730="","رقم المنتج ناقص",IF(AND($B$9="سلة",ISERROR(VALUE(A730))),"رقم المنتج: أرقام إنجليزية بس",IF(COUNTIF($A$11:$A$1010,A730)&gt;1,"رقم المنتج مكرر",IF(C730="","السعر الحالي ناقص",IF(H730="","حط نسبة خصم أو سعر عرض",IF(H730&lt;=0,"سعر العرض لازم يكون أكبر من صفر",IF(H730&gt;=C730,"سعر العرض = السعر أو أعلى",IF(AND(J730&lt;&gt;"",N(J730)&lt;0,M730&lt;&gt;"نعم"),"تحت التكلفة",IF($B$4="","حط نهاية العرض فوق",IF(AND($B$2&lt;&gt;"",$B$4&lt;$B$2),"النهاية قبل البداية",IF($B$4&lt;TODAY(),"تاريخ النهاية راح",IF(D730="","تمام، بس بدون تكلفة (ما نقدر نحسب ربحك)",IF(N(J730)&lt;0,"تحت التكلفة، وانت قاصد",IF(K730&lt;$B$7,"تمام، بس هامشك أقل من حدّك","جاهز")))))))))))))))</f>
        <v/>
      </c>
      <c r="O730" s="19" t="b">
        <f>AND(N730&lt;&gt;"",ISNA(MATCH(N730,{"رقم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1">
      <c r="A731" s="13"/>
      <c r="B731" s="14"/>
      <c r="C731" s="15"/>
      <c r="D731" s="15"/>
      <c r="E731" s="15"/>
      <c r="F731" s="16"/>
      <c r="G731" s="15"/>
      <c r="H731" s="17" t="str">
        <f>IF(OR(C731="",AND(F731="",G731="")),"",IF(G731&lt;&gt;"",ROUND(G731,2),IF($B$8="ريال كامل",ROUNDDOWN(C731*(1-IF(F731&gt;1,F731/100,F731)),0),IF($B$8="ينتهي بـ ٩",ROUND((C731*(1-IF(F731&gt;1,F731/100,F731))+1)/10,0)*10-1,ROUND(C731*(1-IF(F731&gt;1,F731/100,F731)),2)))))</f>
        <v/>
      </c>
      <c r="I731" s="17" t="str">
        <f>IF(OR(C731="",D731=""),"",ROUND(C731/IF($B$5="نعم",1+$B$6,1)-D731-N(E731),2))</f>
        <v/>
      </c>
      <c r="J731" s="17" t="str">
        <f>IF(OR(H731="",D731=""),"",ROUND(H731/IF($B$5="نعم",1+$B$6,1)-D731-N(E731),2))</f>
        <v/>
      </c>
      <c r="K731" s="18" t="str">
        <f>IF(OR(J731="",N(H731)&lt;=0),"",J731/(H731/IF($B$5="نعم",1+$B$6,1)))</f>
        <v/>
      </c>
      <c r="L731" s="18" t="str">
        <f>IF(OR(I731="",J731="",N(I731)&lt;=0),"",1-J731/I731)</f>
        <v/>
      </c>
      <c r="M731" s="14"/>
      <c r="N731" s="19" t="str">
        <f>IF(AND(A731="",C731=""),"",IF(A731="","رقم المنتج ناقص",IF(AND($B$9="سلة",ISERROR(VALUE(A731))),"رقم المنتج: أرقام إنجليزية بس",IF(COUNTIF($A$11:$A$1010,A731)&gt;1,"رقم المنتج مكرر",IF(C731="","السعر الحالي ناقص",IF(H731="","حط نسبة خصم أو سعر عرض",IF(H731&lt;=0,"سعر العرض لازم يكون أكبر من صفر",IF(H731&gt;=C731,"سعر العرض = السعر أو أعلى",IF(AND(J731&lt;&gt;"",N(J731)&lt;0,M731&lt;&gt;"نعم"),"تحت التكلفة",IF($B$4="","حط نهاية العرض فوق",IF(AND($B$2&lt;&gt;"",$B$4&lt;$B$2),"النهاية قبل البداية",IF($B$4&lt;TODAY(),"تاريخ النهاية راح",IF(D731="","تمام، بس بدون تكلفة (ما نقدر نحسب ربحك)",IF(N(J731)&lt;0,"تحت التكلفة، وانت قاصد",IF(K731&lt;$B$7,"تمام، بس هامشك أقل من حدّك","جاهز")))))))))))))))</f>
        <v/>
      </c>
      <c r="O731" s="19" t="b">
        <f>AND(N731&lt;&gt;"",ISNA(MATCH(N731,{"رقم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2">
      <c r="A732" s="13"/>
      <c r="B732" s="14"/>
      <c r="C732" s="15"/>
      <c r="D732" s="15"/>
      <c r="E732" s="15"/>
      <c r="F732" s="16"/>
      <c r="G732" s="15"/>
      <c r="H732" s="17" t="str">
        <f>IF(OR(C732="",AND(F732="",G732="")),"",IF(G732&lt;&gt;"",ROUND(G732,2),IF($B$8="ريال كامل",ROUNDDOWN(C732*(1-IF(F732&gt;1,F732/100,F732)),0),IF($B$8="ينتهي بـ ٩",ROUND((C732*(1-IF(F732&gt;1,F732/100,F732))+1)/10,0)*10-1,ROUND(C732*(1-IF(F732&gt;1,F732/100,F732)),2)))))</f>
        <v/>
      </c>
      <c r="I732" s="17" t="str">
        <f>IF(OR(C732="",D732=""),"",ROUND(C732/IF($B$5="نعم",1+$B$6,1)-D732-N(E732),2))</f>
        <v/>
      </c>
      <c r="J732" s="17" t="str">
        <f>IF(OR(H732="",D732=""),"",ROUND(H732/IF($B$5="نعم",1+$B$6,1)-D732-N(E732),2))</f>
        <v/>
      </c>
      <c r="K732" s="18" t="str">
        <f>IF(OR(J732="",N(H732)&lt;=0),"",J732/(H732/IF($B$5="نعم",1+$B$6,1)))</f>
        <v/>
      </c>
      <c r="L732" s="18" t="str">
        <f>IF(OR(I732="",J732="",N(I732)&lt;=0),"",1-J732/I732)</f>
        <v/>
      </c>
      <c r="M732" s="14"/>
      <c r="N732" s="19" t="str">
        <f>IF(AND(A732="",C732=""),"",IF(A732="","رقم المنتج ناقص",IF(AND($B$9="سلة",ISERROR(VALUE(A732))),"رقم المنتج: أرقام إنجليزية بس",IF(COUNTIF($A$11:$A$1010,A732)&gt;1,"رقم المنتج مكرر",IF(C732="","السعر الحالي ناقص",IF(H732="","حط نسبة خصم أو سعر عرض",IF(H732&lt;=0,"سعر العرض لازم يكون أكبر من صفر",IF(H732&gt;=C732,"سعر العرض = السعر أو أعلى",IF(AND(J732&lt;&gt;"",N(J732)&lt;0,M732&lt;&gt;"نعم"),"تحت التكلفة",IF($B$4="","حط نهاية العرض فوق",IF(AND($B$2&lt;&gt;"",$B$4&lt;$B$2),"النهاية قبل البداية",IF($B$4&lt;TODAY(),"تاريخ النهاية راح",IF(D732="","تمام، بس بدون تكلفة (ما نقدر نحسب ربحك)",IF(N(J732)&lt;0,"تحت التكلفة، وانت قاصد",IF(K732&lt;$B$7,"تمام، بس هامشك أقل من حدّك","جاهز")))))))))))))))</f>
        <v/>
      </c>
      <c r="O732" s="19" t="b">
        <f>AND(N732&lt;&gt;"",ISNA(MATCH(N732,{"رقم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3">
      <c r="A733" s="13"/>
      <c r="B733" s="14"/>
      <c r="C733" s="15"/>
      <c r="D733" s="15"/>
      <c r="E733" s="15"/>
      <c r="F733" s="16"/>
      <c r="G733" s="15"/>
      <c r="H733" s="17" t="str">
        <f>IF(OR(C733="",AND(F733="",G733="")),"",IF(G733&lt;&gt;"",ROUND(G733,2),IF($B$8="ريال كامل",ROUNDDOWN(C733*(1-IF(F733&gt;1,F733/100,F733)),0),IF($B$8="ينتهي بـ ٩",ROUND((C733*(1-IF(F733&gt;1,F733/100,F733))+1)/10,0)*10-1,ROUND(C733*(1-IF(F733&gt;1,F733/100,F733)),2)))))</f>
        <v/>
      </c>
      <c r="I733" s="17" t="str">
        <f>IF(OR(C733="",D733=""),"",ROUND(C733/IF($B$5="نعم",1+$B$6,1)-D733-N(E733),2))</f>
        <v/>
      </c>
      <c r="J733" s="17" t="str">
        <f>IF(OR(H733="",D733=""),"",ROUND(H733/IF($B$5="نعم",1+$B$6,1)-D733-N(E733),2))</f>
        <v/>
      </c>
      <c r="K733" s="18" t="str">
        <f>IF(OR(J733="",N(H733)&lt;=0),"",J733/(H733/IF($B$5="نعم",1+$B$6,1)))</f>
        <v/>
      </c>
      <c r="L733" s="18" t="str">
        <f>IF(OR(I733="",J733="",N(I733)&lt;=0),"",1-J733/I733)</f>
        <v/>
      </c>
      <c r="M733" s="14"/>
      <c r="N733" s="19" t="str">
        <f>IF(AND(A733="",C733=""),"",IF(A733="","رقم المنتج ناقص",IF(AND($B$9="سلة",ISERROR(VALUE(A733))),"رقم المنتج: أرقام إنجليزية بس",IF(COUNTIF($A$11:$A$1010,A733)&gt;1,"رقم المنتج مكرر",IF(C733="","السعر الحالي ناقص",IF(H733="","حط نسبة خصم أو سعر عرض",IF(H733&lt;=0,"سعر العرض لازم يكون أكبر من صفر",IF(H733&gt;=C733,"سعر العرض = السعر أو أعلى",IF(AND(J733&lt;&gt;"",N(J733)&lt;0,M733&lt;&gt;"نعم"),"تحت التكلفة",IF($B$4="","حط نهاية العرض فوق",IF(AND($B$2&lt;&gt;"",$B$4&lt;$B$2),"النهاية قبل البداية",IF($B$4&lt;TODAY(),"تاريخ النهاية راح",IF(D733="","تمام، بس بدون تكلفة (ما نقدر نحسب ربحك)",IF(N(J733)&lt;0,"تحت التكلفة، وانت قاصد",IF(K733&lt;$B$7,"تمام، بس هامشك أقل من حدّك","جاهز")))))))))))))))</f>
        <v/>
      </c>
      <c r="O733" s="19" t="b">
        <f>AND(N733&lt;&gt;"",ISNA(MATCH(N733,{"رقم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4">
      <c r="A734" s="13"/>
      <c r="B734" s="14"/>
      <c r="C734" s="15"/>
      <c r="D734" s="15"/>
      <c r="E734" s="15"/>
      <c r="F734" s="16"/>
      <c r="G734" s="15"/>
      <c r="H734" s="17" t="str">
        <f>IF(OR(C734="",AND(F734="",G734="")),"",IF(G734&lt;&gt;"",ROUND(G734,2),IF($B$8="ريال كامل",ROUNDDOWN(C734*(1-IF(F734&gt;1,F734/100,F734)),0),IF($B$8="ينتهي بـ ٩",ROUND((C734*(1-IF(F734&gt;1,F734/100,F734))+1)/10,0)*10-1,ROUND(C734*(1-IF(F734&gt;1,F734/100,F734)),2)))))</f>
        <v/>
      </c>
      <c r="I734" s="17" t="str">
        <f>IF(OR(C734="",D734=""),"",ROUND(C734/IF($B$5="نعم",1+$B$6,1)-D734-N(E734),2))</f>
        <v/>
      </c>
      <c r="J734" s="17" t="str">
        <f>IF(OR(H734="",D734=""),"",ROUND(H734/IF($B$5="نعم",1+$B$6,1)-D734-N(E734),2))</f>
        <v/>
      </c>
      <c r="K734" s="18" t="str">
        <f>IF(OR(J734="",N(H734)&lt;=0),"",J734/(H734/IF($B$5="نعم",1+$B$6,1)))</f>
        <v/>
      </c>
      <c r="L734" s="18" t="str">
        <f>IF(OR(I734="",J734="",N(I734)&lt;=0),"",1-J734/I734)</f>
        <v/>
      </c>
      <c r="M734" s="14"/>
      <c r="N734" s="19" t="str">
        <f>IF(AND(A734="",C734=""),"",IF(A734="","رقم المنتج ناقص",IF(AND($B$9="سلة",ISERROR(VALUE(A734))),"رقم المنتج: أرقام إنجليزية بس",IF(COUNTIF($A$11:$A$1010,A734)&gt;1,"رقم المنتج مكرر",IF(C734="","السعر الحالي ناقص",IF(H734="","حط نسبة خصم أو سعر عرض",IF(H734&lt;=0,"سعر العرض لازم يكون أكبر من صفر",IF(H734&gt;=C734,"سعر العرض = السعر أو أعلى",IF(AND(J734&lt;&gt;"",N(J734)&lt;0,M734&lt;&gt;"نعم"),"تحت التكلفة",IF($B$4="","حط نهاية العرض فوق",IF(AND($B$2&lt;&gt;"",$B$4&lt;$B$2),"النهاية قبل البداية",IF($B$4&lt;TODAY(),"تاريخ النهاية راح",IF(D734="","تمام، بس بدون تكلفة (ما نقدر نحسب ربحك)",IF(N(J734)&lt;0,"تحت التكلفة، وانت قاصد",IF(K734&lt;$B$7,"تمام، بس هامشك أقل من حدّك","جاهز")))))))))))))))</f>
        <v/>
      </c>
      <c r="O734" s="19" t="b">
        <f>AND(N734&lt;&gt;"",ISNA(MATCH(N734,{"رقم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5">
      <c r="A735" s="13"/>
      <c r="B735" s="14"/>
      <c r="C735" s="15"/>
      <c r="D735" s="15"/>
      <c r="E735" s="15"/>
      <c r="F735" s="16"/>
      <c r="G735" s="15"/>
      <c r="H735" s="17" t="str">
        <f>IF(OR(C735="",AND(F735="",G735="")),"",IF(G735&lt;&gt;"",ROUND(G735,2),IF($B$8="ريال كامل",ROUNDDOWN(C735*(1-IF(F735&gt;1,F735/100,F735)),0),IF($B$8="ينتهي بـ ٩",ROUND((C735*(1-IF(F735&gt;1,F735/100,F735))+1)/10,0)*10-1,ROUND(C735*(1-IF(F735&gt;1,F735/100,F735)),2)))))</f>
        <v/>
      </c>
      <c r="I735" s="17" t="str">
        <f>IF(OR(C735="",D735=""),"",ROUND(C735/IF($B$5="نعم",1+$B$6,1)-D735-N(E735),2))</f>
        <v/>
      </c>
      <c r="J735" s="17" t="str">
        <f>IF(OR(H735="",D735=""),"",ROUND(H735/IF($B$5="نعم",1+$B$6,1)-D735-N(E735),2))</f>
        <v/>
      </c>
      <c r="K735" s="18" t="str">
        <f>IF(OR(J735="",N(H735)&lt;=0),"",J735/(H735/IF($B$5="نعم",1+$B$6,1)))</f>
        <v/>
      </c>
      <c r="L735" s="18" t="str">
        <f>IF(OR(I735="",J735="",N(I735)&lt;=0),"",1-J735/I735)</f>
        <v/>
      </c>
      <c r="M735" s="14"/>
      <c r="N735" s="19" t="str">
        <f>IF(AND(A735="",C735=""),"",IF(A735="","رقم المنتج ناقص",IF(AND($B$9="سلة",ISERROR(VALUE(A735))),"رقم المنتج: أرقام إنجليزية بس",IF(COUNTIF($A$11:$A$1010,A735)&gt;1,"رقم المنتج مكرر",IF(C735="","السعر الحالي ناقص",IF(H735="","حط نسبة خصم أو سعر عرض",IF(H735&lt;=0,"سعر العرض لازم يكون أكبر من صفر",IF(H735&gt;=C735,"سعر العرض = السعر أو أعلى",IF(AND(J735&lt;&gt;"",N(J735)&lt;0,M735&lt;&gt;"نعم"),"تحت التكلفة",IF($B$4="","حط نهاية العرض فوق",IF(AND($B$2&lt;&gt;"",$B$4&lt;$B$2),"النهاية قبل البداية",IF($B$4&lt;TODAY(),"تاريخ النهاية راح",IF(D735="","تمام، بس بدون تكلفة (ما نقدر نحسب ربحك)",IF(N(J735)&lt;0,"تحت التكلفة، وانت قاصد",IF(K735&lt;$B$7,"تمام، بس هامشك أقل من حدّك","جاهز")))))))))))))))</f>
        <v/>
      </c>
      <c r="O735" s="19" t="b">
        <f>AND(N735&lt;&gt;"",ISNA(MATCH(N735,{"رقم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6">
      <c r="A736" s="13"/>
      <c r="B736" s="14"/>
      <c r="C736" s="15"/>
      <c r="D736" s="15"/>
      <c r="E736" s="15"/>
      <c r="F736" s="16"/>
      <c r="G736" s="15"/>
      <c r="H736" s="17" t="str">
        <f>IF(OR(C736="",AND(F736="",G736="")),"",IF(G736&lt;&gt;"",ROUND(G736,2),IF($B$8="ريال كامل",ROUNDDOWN(C736*(1-IF(F736&gt;1,F736/100,F736)),0),IF($B$8="ينتهي بـ ٩",ROUND((C736*(1-IF(F736&gt;1,F736/100,F736))+1)/10,0)*10-1,ROUND(C736*(1-IF(F736&gt;1,F736/100,F736)),2)))))</f>
        <v/>
      </c>
      <c r="I736" s="17" t="str">
        <f>IF(OR(C736="",D736=""),"",ROUND(C736/IF($B$5="نعم",1+$B$6,1)-D736-N(E736),2))</f>
        <v/>
      </c>
      <c r="J736" s="17" t="str">
        <f>IF(OR(H736="",D736=""),"",ROUND(H736/IF($B$5="نعم",1+$B$6,1)-D736-N(E736),2))</f>
        <v/>
      </c>
      <c r="K736" s="18" t="str">
        <f>IF(OR(J736="",N(H736)&lt;=0),"",J736/(H736/IF($B$5="نعم",1+$B$6,1)))</f>
        <v/>
      </c>
      <c r="L736" s="18" t="str">
        <f>IF(OR(I736="",J736="",N(I736)&lt;=0),"",1-J736/I736)</f>
        <v/>
      </c>
      <c r="M736" s="14"/>
      <c r="N736" s="19" t="str">
        <f>IF(AND(A736="",C736=""),"",IF(A736="","رقم المنتج ناقص",IF(AND($B$9="سلة",ISERROR(VALUE(A736))),"رقم المنتج: أرقام إنجليزية بس",IF(COUNTIF($A$11:$A$1010,A736)&gt;1,"رقم المنتج مكرر",IF(C736="","السعر الحالي ناقص",IF(H736="","حط نسبة خصم أو سعر عرض",IF(H736&lt;=0,"سعر العرض لازم يكون أكبر من صفر",IF(H736&gt;=C736,"سعر العرض = السعر أو أعلى",IF(AND(J736&lt;&gt;"",N(J736)&lt;0,M736&lt;&gt;"نعم"),"تحت التكلفة",IF($B$4="","حط نهاية العرض فوق",IF(AND($B$2&lt;&gt;"",$B$4&lt;$B$2),"النهاية قبل البداية",IF($B$4&lt;TODAY(),"تاريخ النهاية راح",IF(D736="","تمام، بس بدون تكلفة (ما نقدر نحسب ربحك)",IF(N(J736)&lt;0,"تحت التكلفة، وانت قاصد",IF(K736&lt;$B$7,"تمام، بس هامشك أقل من حدّك","جاهز")))))))))))))))</f>
        <v/>
      </c>
      <c r="O736" s="19" t="b">
        <f>AND(N736&lt;&gt;"",ISNA(MATCH(N736,{"رقم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7">
      <c r="A737" s="13"/>
      <c r="B737" s="14"/>
      <c r="C737" s="15"/>
      <c r="D737" s="15"/>
      <c r="E737" s="15"/>
      <c r="F737" s="16"/>
      <c r="G737" s="15"/>
      <c r="H737" s="17" t="str">
        <f>IF(OR(C737="",AND(F737="",G737="")),"",IF(G737&lt;&gt;"",ROUND(G737,2),IF($B$8="ريال كامل",ROUNDDOWN(C737*(1-IF(F737&gt;1,F737/100,F737)),0),IF($B$8="ينتهي بـ ٩",ROUND((C737*(1-IF(F737&gt;1,F737/100,F737))+1)/10,0)*10-1,ROUND(C737*(1-IF(F737&gt;1,F737/100,F737)),2)))))</f>
        <v/>
      </c>
      <c r="I737" s="17" t="str">
        <f>IF(OR(C737="",D737=""),"",ROUND(C737/IF($B$5="نعم",1+$B$6,1)-D737-N(E737),2))</f>
        <v/>
      </c>
      <c r="J737" s="17" t="str">
        <f>IF(OR(H737="",D737=""),"",ROUND(H737/IF($B$5="نعم",1+$B$6,1)-D737-N(E737),2))</f>
        <v/>
      </c>
      <c r="K737" s="18" t="str">
        <f>IF(OR(J737="",N(H737)&lt;=0),"",J737/(H737/IF($B$5="نعم",1+$B$6,1)))</f>
        <v/>
      </c>
      <c r="L737" s="18" t="str">
        <f>IF(OR(I737="",J737="",N(I737)&lt;=0),"",1-J737/I737)</f>
        <v/>
      </c>
      <c r="M737" s="14"/>
      <c r="N737" s="19" t="str">
        <f>IF(AND(A737="",C737=""),"",IF(A737="","رقم المنتج ناقص",IF(AND($B$9="سلة",ISERROR(VALUE(A737))),"رقم المنتج: أرقام إنجليزية بس",IF(COUNTIF($A$11:$A$1010,A737)&gt;1,"رقم المنتج مكرر",IF(C737="","السعر الحالي ناقص",IF(H737="","حط نسبة خصم أو سعر عرض",IF(H737&lt;=0,"سعر العرض لازم يكون أكبر من صفر",IF(H737&gt;=C737,"سعر العرض = السعر أو أعلى",IF(AND(J737&lt;&gt;"",N(J737)&lt;0,M737&lt;&gt;"نعم"),"تحت التكلفة",IF($B$4="","حط نهاية العرض فوق",IF(AND($B$2&lt;&gt;"",$B$4&lt;$B$2),"النهاية قبل البداية",IF($B$4&lt;TODAY(),"تاريخ النهاية راح",IF(D737="","تمام، بس بدون تكلفة (ما نقدر نحسب ربحك)",IF(N(J737)&lt;0,"تحت التكلفة، وانت قاصد",IF(K737&lt;$B$7,"تمام، بس هامشك أقل من حدّك","جاهز")))))))))))))))</f>
        <v/>
      </c>
      <c r="O737" s="19" t="b">
        <f>AND(N737&lt;&gt;"",ISNA(MATCH(N737,{"رقم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8">
      <c r="A738" s="13"/>
      <c r="B738" s="14"/>
      <c r="C738" s="15"/>
      <c r="D738" s="15"/>
      <c r="E738" s="15"/>
      <c r="F738" s="16"/>
      <c r="G738" s="15"/>
      <c r="H738" s="17" t="str">
        <f>IF(OR(C738="",AND(F738="",G738="")),"",IF(G738&lt;&gt;"",ROUND(G738,2),IF($B$8="ريال كامل",ROUNDDOWN(C738*(1-IF(F738&gt;1,F738/100,F738)),0),IF($B$8="ينتهي بـ ٩",ROUND((C738*(1-IF(F738&gt;1,F738/100,F738))+1)/10,0)*10-1,ROUND(C738*(1-IF(F738&gt;1,F738/100,F738)),2)))))</f>
        <v/>
      </c>
      <c r="I738" s="17" t="str">
        <f>IF(OR(C738="",D738=""),"",ROUND(C738/IF($B$5="نعم",1+$B$6,1)-D738-N(E738),2))</f>
        <v/>
      </c>
      <c r="J738" s="17" t="str">
        <f>IF(OR(H738="",D738=""),"",ROUND(H738/IF($B$5="نعم",1+$B$6,1)-D738-N(E738),2))</f>
        <v/>
      </c>
      <c r="K738" s="18" t="str">
        <f>IF(OR(J738="",N(H738)&lt;=0),"",J738/(H738/IF($B$5="نعم",1+$B$6,1)))</f>
        <v/>
      </c>
      <c r="L738" s="18" t="str">
        <f>IF(OR(I738="",J738="",N(I738)&lt;=0),"",1-J738/I738)</f>
        <v/>
      </c>
      <c r="M738" s="14"/>
      <c r="N738" s="19" t="str">
        <f>IF(AND(A738="",C738=""),"",IF(A738="","رقم المنتج ناقص",IF(AND($B$9="سلة",ISERROR(VALUE(A738))),"رقم المنتج: أرقام إنجليزية بس",IF(COUNTIF($A$11:$A$1010,A738)&gt;1,"رقم المنتج مكرر",IF(C738="","السعر الحالي ناقص",IF(H738="","حط نسبة خصم أو سعر عرض",IF(H738&lt;=0,"سعر العرض لازم يكون أكبر من صفر",IF(H738&gt;=C738,"سعر العرض = السعر أو أعلى",IF(AND(J738&lt;&gt;"",N(J738)&lt;0,M738&lt;&gt;"نعم"),"تحت التكلفة",IF($B$4="","حط نهاية العرض فوق",IF(AND($B$2&lt;&gt;"",$B$4&lt;$B$2),"النهاية قبل البداية",IF($B$4&lt;TODAY(),"تاريخ النهاية راح",IF(D738="","تمام، بس بدون تكلفة (ما نقدر نحسب ربحك)",IF(N(J738)&lt;0,"تحت التكلفة، وانت قاصد",IF(K738&lt;$B$7,"تمام، بس هامشك أقل من حدّك","جاهز")))))))))))))))</f>
        <v/>
      </c>
      <c r="O738" s="19" t="b">
        <f>AND(N738&lt;&gt;"",ISNA(MATCH(N738,{"رقم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39">
      <c r="A739" s="13"/>
      <c r="B739" s="14"/>
      <c r="C739" s="15"/>
      <c r="D739" s="15"/>
      <c r="E739" s="15"/>
      <c r="F739" s="16"/>
      <c r="G739" s="15"/>
      <c r="H739" s="17" t="str">
        <f>IF(OR(C739="",AND(F739="",G739="")),"",IF(G739&lt;&gt;"",ROUND(G739,2),IF($B$8="ريال كامل",ROUNDDOWN(C739*(1-IF(F739&gt;1,F739/100,F739)),0),IF($B$8="ينتهي بـ ٩",ROUND((C739*(1-IF(F739&gt;1,F739/100,F739))+1)/10,0)*10-1,ROUND(C739*(1-IF(F739&gt;1,F739/100,F739)),2)))))</f>
        <v/>
      </c>
      <c r="I739" s="17" t="str">
        <f>IF(OR(C739="",D739=""),"",ROUND(C739/IF($B$5="نعم",1+$B$6,1)-D739-N(E739),2))</f>
        <v/>
      </c>
      <c r="J739" s="17" t="str">
        <f>IF(OR(H739="",D739=""),"",ROUND(H739/IF($B$5="نعم",1+$B$6,1)-D739-N(E739),2))</f>
        <v/>
      </c>
      <c r="K739" s="18" t="str">
        <f>IF(OR(J739="",N(H739)&lt;=0),"",J739/(H739/IF($B$5="نعم",1+$B$6,1)))</f>
        <v/>
      </c>
      <c r="L739" s="18" t="str">
        <f>IF(OR(I739="",J739="",N(I739)&lt;=0),"",1-J739/I739)</f>
        <v/>
      </c>
      <c r="M739" s="14"/>
      <c r="N739" s="19" t="str">
        <f>IF(AND(A739="",C739=""),"",IF(A739="","رقم المنتج ناقص",IF(AND($B$9="سلة",ISERROR(VALUE(A739))),"رقم المنتج: أرقام إنجليزية بس",IF(COUNTIF($A$11:$A$1010,A739)&gt;1,"رقم المنتج مكرر",IF(C739="","السعر الحالي ناقص",IF(H739="","حط نسبة خصم أو سعر عرض",IF(H739&lt;=0,"سعر العرض لازم يكون أكبر من صفر",IF(H739&gt;=C739,"سعر العرض = السعر أو أعلى",IF(AND(J739&lt;&gt;"",N(J739)&lt;0,M739&lt;&gt;"نعم"),"تحت التكلفة",IF($B$4="","حط نهاية العرض فوق",IF(AND($B$2&lt;&gt;"",$B$4&lt;$B$2),"النهاية قبل البداية",IF($B$4&lt;TODAY(),"تاريخ النهاية راح",IF(D739="","تمام، بس بدون تكلفة (ما نقدر نحسب ربحك)",IF(N(J739)&lt;0,"تحت التكلفة، وانت قاصد",IF(K739&lt;$B$7,"تمام، بس هامشك أقل من حدّك","جاهز")))))))))))))))</f>
        <v/>
      </c>
      <c r="O739" s="19" t="b">
        <f>AND(N739&lt;&gt;"",ISNA(MATCH(N739,{"رقم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0">
      <c r="A740" s="13"/>
      <c r="B740" s="14"/>
      <c r="C740" s="15"/>
      <c r="D740" s="15"/>
      <c r="E740" s="15"/>
      <c r="F740" s="16"/>
      <c r="G740" s="15"/>
      <c r="H740" s="17" t="str">
        <f>IF(OR(C740="",AND(F740="",G740="")),"",IF(G740&lt;&gt;"",ROUND(G740,2),IF($B$8="ريال كامل",ROUNDDOWN(C740*(1-IF(F740&gt;1,F740/100,F740)),0),IF($B$8="ينتهي بـ ٩",ROUND((C740*(1-IF(F740&gt;1,F740/100,F740))+1)/10,0)*10-1,ROUND(C740*(1-IF(F740&gt;1,F740/100,F740)),2)))))</f>
        <v/>
      </c>
      <c r="I740" s="17" t="str">
        <f>IF(OR(C740="",D740=""),"",ROUND(C740/IF($B$5="نعم",1+$B$6,1)-D740-N(E740),2))</f>
        <v/>
      </c>
      <c r="J740" s="17" t="str">
        <f>IF(OR(H740="",D740=""),"",ROUND(H740/IF($B$5="نعم",1+$B$6,1)-D740-N(E740),2))</f>
        <v/>
      </c>
      <c r="K740" s="18" t="str">
        <f>IF(OR(J740="",N(H740)&lt;=0),"",J740/(H740/IF($B$5="نعم",1+$B$6,1)))</f>
        <v/>
      </c>
      <c r="L740" s="18" t="str">
        <f>IF(OR(I740="",J740="",N(I740)&lt;=0),"",1-J740/I740)</f>
        <v/>
      </c>
      <c r="M740" s="14"/>
      <c r="N740" s="19" t="str">
        <f>IF(AND(A740="",C740=""),"",IF(A740="","رقم المنتج ناقص",IF(AND($B$9="سلة",ISERROR(VALUE(A740))),"رقم المنتج: أرقام إنجليزية بس",IF(COUNTIF($A$11:$A$1010,A740)&gt;1,"رقم المنتج مكرر",IF(C740="","السعر الحالي ناقص",IF(H740="","حط نسبة خصم أو سعر عرض",IF(H740&lt;=0,"سعر العرض لازم يكون أكبر من صفر",IF(H740&gt;=C740,"سعر العرض = السعر أو أعلى",IF(AND(J740&lt;&gt;"",N(J740)&lt;0,M740&lt;&gt;"نعم"),"تحت التكلفة",IF($B$4="","حط نهاية العرض فوق",IF(AND($B$2&lt;&gt;"",$B$4&lt;$B$2),"النهاية قبل البداية",IF($B$4&lt;TODAY(),"تاريخ النهاية راح",IF(D740="","تمام، بس بدون تكلفة (ما نقدر نحسب ربحك)",IF(N(J740)&lt;0,"تحت التكلفة، وانت قاصد",IF(K740&lt;$B$7,"تمام، بس هامشك أقل من حدّك","جاهز")))))))))))))))</f>
        <v/>
      </c>
      <c r="O740" s="19" t="b">
        <f>AND(N740&lt;&gt;"",ISNA(MATCH(N740,{"رقم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1">
      <c r="A741" s="13"/>
      <c r="B741" s="14"/>
      <c r="C741" s="15"/>
      <c r="D741" s="15"/>
      <c r="E741" s="15"/>
      <c r="F741" s="16"/>
      <c r="G741" s="15"/>
      <c r="H741" s="17" t="str">
        <f>IF(OR(C741="",AND(F741="",G741="")),"",IF(G741&lt;&gt;"",ROUND(G741,2),IF($B$8="ريال كامل",ROUNDDOWN(C741*(1-IF(F741&gt;1,F741/100,F741)),0),IF($B$8="ينتهي بـ ٩",ROUND((C741*(1-IF(F741&gt;1,F741/100,F741))+1)/10,0)*10-1,ROUND(C741*(1-IF(F741&gt;1,F741/100,F741)),2)))))</f>
        <v/>
      </c>
      <c r="I741" s="17" t="str">
        <f>IF(OR(C741="",D741=""),"",ROUND(C741/IF($B$5="نعم",1+$B$6,1)-D741-N(E741),2))</f>
        <v/>
      </c>
      <c r="J741" s="17" t="str">
        <f>IF(OR(H741="",D741=""),"",ROUND(H741/IF($B$5="نعم",1+$B$6,1)-D741-N(E741),2))</f>
        <v/>
      </c>
      <c r="K741" s="18" t="str">
        <f>IF(OR(J741="",N(H741)&lt;=0),"",J741/(H741/IF($B$5="نعم",1+$B$6,1)))</f>
        <v/>
      </c>
      <c r="L741" s="18" t="str">
        <f>IF(OR(I741="",J741="",N(I741)&lt;=0),"",1-J741/I741)</f>
        <v/>
      </c>
      <c r="M741" s="14"/>
      <c r="N741" s="19" t="str">
        <f>IF(AND(A741="",C741=""),"",IF(A741="","رقم المنتج ناقص",IF(AND($B$9="سلة",ISERROR(VALUE(A741))),"رقم المنتج: أرقام إنجليزية بس",IF(COUNTIF($A$11:$A$1010,A741)&gt;1,"رقم المنتج مكرر",IF(C741="","السعر الحالي ناقص",IF(H741="","حط نسبة خصم أو سعر عرض",IF(H741&lt;=0,"سعر العرض لازم يكون أكبر من صفر",IF(H741&gt;=C741,"سعر العرض = السعر أو أعلى",IF(AND(J741&lt;&gt;"",N(J741)&lt;0,M741&lt;&gt;"نعم"),"تحت التكلفة",IF($B$4="","حط نهاية العرض فوق",IF(AND($B$2&lt;&gt;"",$B$4&lt;$B$2),"النهاية قبل البداية",IF($B$4&lt;TODAY(),"تاريخ النهاية راح",IF(D741="","تمام، بس بدون تكلفة (ما نقدر نحسب ربحك)",IF(N(J741)&lt;0,"تحت التكلفة، وانت قاصد",IF(K741&lt;$B$7,"تمام، بس هامشك أقل من حدّك","جاهز")))))))))))))))</f>
        <v/>
      </c>
      <c r="O741" s="19" t="b">
        <f>AND(N741&lt;&gt;"",ISNA(MATCH(N741,{"رقم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2">
      <c r="A742" s="13"/>
      <c r="B742" s="14"/>
      <c r="C742" s="15"/>
      <c r="D742" s="15"/>
      <c r="E742" s="15"/>
      <c r="F742" s="16"/>
      <c r="G742" s="15"/>
      <c r="H742" s="17" t="str">
        <f>IF(OR(C742="",AND(F742="",G742="")),"",IF(G742&lt;&gt;"",ROUND(G742,2),IF($B$8="ريال كامل",ROUNDDOWN(C742*(1-IF(F742&gt;1,F742/100,F742)),0),IF($B$8="ينتهي بـ ٩",ROUND((C742*(1-IF(F742&gt;1,F742/100,F742))+1)/10,0)*10-1,ROUND(C742*(1-IF(F742&gt;1,F742/100,F742)),2)))))</f>
        <v/>
      </c>
      <c r="I742" s="17" t="str">
        <f>IF(OR(C742="",D742=""),"",ROUND(C742/IF($B$5="نعم",1+$B$6,1)-D742-N(E742),2))</f>
        <v/>
      </c>
      <c r="J742" s="17" t="str">
        <f>IF(OR(H742="",D742=""),"",ROUND(H742/IF($B$5="نعم",1+$B$6,1)-D742-N(E742),2))</f>
        <v/>
      </c>
      <c r="K742" s="18" t="str">
        <f>IF(OR(J742="",N(H742)&lt;=0),"",J742/(H742/IF($B$5="نعم",1+$B$6,1)))</f>
        <v/>
      </c>
      <c r="L742" s="18" t="str">
        <f>IF(OR(I742="",J742="",N(I742)&lt;=0),"",1-J742/I742)</f>
        <v/>
      </c>
      <c r="M742" s="14"/>
      <c r="N742" s="19" t="str">
        <f>IF(AND(A742="",C742=""),"",IF(A742="","رقم المنتج ناقص",IF(AND($B$9="سلة",ISERROR(VALUE(A742))),"رقم المنتج: أرقام إنجليزية بس",IF(COUNTIF($A$11:$A$1010,A742)&gt;1,"رقم المنتج مكرر",IF(C742="","السعر الحالي ناقص",IF(H742="","حط نسبة خصم أو سعر عرض",IF(H742&lt;=0,"سعر العرض لازم يكون أكبر من صفر",IF(H742&gt;=C742,"سعر العرض = السعر أو أعلى",IF(AND(J742&lt;&gt;"",N(J742)&lt;0,M742&lt;&gt;"نعم"),"تحت التكلفة",IF($B$4="","حط نهاية العرض فوق",IF(AND($B$2&lt;&gt;"",$B$4&lt;$B$2),"النهاية قبل البداية",IF($B$4&lt;TODAY(),"تاريخ النهاية راح",IF(D742="","تمام، بس بدون تكلفة (ما نقدر نحسب ربحك)",IF(N(J742)&lt;0,"تحت التكلفة، وانت قاصد",IF(K742&lt;$B$7,"تمام، بس هامشك أقل من حدّك","جاهز")))))))))))))))</f>
        <v/>
      </c>
      <c r="O742" s="19" t="b">
        <f>AND(N742&lt;&gt;"",ISNA(MATCH(N742,{"رقم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3">
      <c r="A743" s="13"/>
      <c r="B743" s="14"/>
      <c r="C743" s="15"/>
      <c r="D743" s="15"/>
      <c r="E743" s="15"/>
      <c r="F743" s="16"/>
      <c r="G743" s="15"/>
      <c r="H743" s="17" t="str">
        <f>IF(OR(C743="",AND(F743="",G743="")),"",IF(G743&lt;&gt;"",ROUND(G743,2),IF($B$8="ريال كامل",ROUNDDOWN(C743*(1-IF(F743&gt;1,F743/100,F743)),0),IF($B$8="ينتهي بـ ٩",ROUND((C743*(1-IF(F743&gt;1,F743/100,F743))+1)/10,0)*10-1,ROUND(C743*(1-IF(F743&gt;1,F743/100,F743)),2)))))</f>
        <v/>
      </c>
      <c r="I743" s="17" t="str">
        <f>IF(OR(C743="",D743=""),"",ROUND(C743/IF($B$5="نعم",1+$B$6,1)-D743-N(E743),2))</f>
        <v/>
      </c>
      <c r="J743" s="17" t="str">
        <f>IF(OR(H743="",D743=""),"",ROUND(H743/IF($B$5="نعم",1+$B$6,1)-D743-N(E743),2))</f>
        <v/>
      </c>
      <c r="K743" s="18" t="str">
        <f>IF(OR(J743="",N(H743)&lt;=0),"",J743/(H743/IF($B$5="نعم",1+$B$6,1)))</f>
        <v/>
      </c>
      <c r="L743" s="18" t="str">
        <f>IF(OR(I743="",J743="",N(I743)&lt;=0),"",1-J743/I743)</f>
        <v/>
      </c>
      <c r="M743" s="14"/>
      <c r="N743" s="19" t="str">
        <f>IF(AND(A743="",C743=""),"",IF(A743="","رقم المنتج ناقص",IF(AND($B$9="سلة",ISERROR(VALUE(A743))),"رقم المنتج: أرقام إنجليزية بس",IF(COUNTIF($A$11:$A$1010,A743)&gt;1,"رقم المنتج مكرر",IF(C743="","السعر الحالي ناقص",IF(H743="","حط نسبة خصم أو سعر عرض",IF(H743&lt;=0,"سعر العرض لازم يكون أكبر من صفر",IF(H743&gt;=C743,"سعر العرض = السعر أو أعلى",IF(AND(J743&lt;&gt;"",N(J743)&lt;0,M743&lt;&gt;"نعم"),"تحت التكلفة",IF($B$4="","حط نهاية العرض فوق",IF(AND($B$2&lt;&gt;"",$B$4&lt;$B$2),"النهاية قبل البداية",IF($B$4&lt;TODAY(),"تاريخ النهاية راح",IF(D743="","تمام، بس بدون تكلفة (ما نقدر نحسب ربحك)",IF(N(J743)&lt;0,"تحت التكلفة، وانت قاصد",IF(K743&lt;$B$7,"تمام، بس هامشك أقل من حدّك","جاهز")))))))))))))))</f>
        <v/>
      </c>
      <c r="O743" s="19" t="b">
        <f>AND(N743&lt;&gt;"",ISNA(MATCH(N743,{"رقم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4">
      <c r="A744" s="13"/>
      <c r="B744" s="14"/>
      <c r="C744" s="15"/>
      <c r="D744" s="15"/>
      <c r="E744" s="15"/>
      <c r="F744" s="16"/>
      <c r="G744" s="15"/>
      <c r="H744" s="17" t="str">
        <f>IF(OR(C744="",AND(F744="",G744="")),"",IF(G744&lt;&gt;"",ROUND(G744,2),IF($B$8="ريال كامل",ROUNDDOWN(C744*(1-IF(F744&gt;1,F744/100,F744)),0),IF($B$8="ينتهي بـ ٩",ROUND((C744*(1-IF(F744&gt;1,F744/100,F744))+1)/10,0)*10-1,ROUND(C744*(1-IF(F744&gt;1,F744/100,F744)),2)))))</f>
        <v/>
      </c>
      <c r="I744" s="17" t="str">
        <f>IF(OR(C744="",D744=""),"",ROUND(C744/IF($B$5="نعم",1+$B$6,1)-D744-N(E744),2))</f>
        <v/>
      </c>
      <c r="J744" s="17" t="str">
        <f>IF(OR(H744="",D744=""),"",ROUND(H744/IF($B$5="نعم",1+$B$6,1)-D744-N(E744),2))</f>
        <v/>
      </c>
      <c r="K744" s="18" t="str">
        <f>IF(OR(J744="",N(H744)&lt;=0),"",J744/(H744/IF($B$5="نعم",1+$B$6,1)))</f>
        <v/>
      </c>
      <c r="L744" s="18" t="str">
        <f>IF(OR(I744="",J744="",N(I744)&lt;=0),"",1-J744/I744)</f>
        <v/>
      </c>
      <c r="M744" s="14"/>
      <c r="N744" s="19" t="str">
        <f>IF(AND(A744="",C744=""),"",IF(A744="","رقم المنتج ناقص",IF(AND($B$9="سلة",ISERROR(VALUE(A744))),"رقم المنتج: أرقام إنجليزية بس",IF(COUNTIF($A$11:$A$1010,A744)&gt;1,"رقم المنتج مكرر",IF(C744="","السعر الحالي ناقص",IF(H744="","حط نسبة خصم أو سعر عرض",IF(H744&lt;=0,"سعر العرض لازم يكون أكبر من صفر",IF(H744&gt;=C744,"سعر العرض = السعر أو أعلى",IF(AND(J744&lt;&gt;"",N(J744)&lt;0,M744&lt;&gt;"نعم"),"تحت التكلفة",IF($B$4="","حط نهاية العرض فوق",IF(AND($B$2&lt;&gt;"",$B$4&lt;$B$2),"النهاية قبل البداية",IF($B$4&lt;TODAY(),"تاريخ النهاية راح",IF(D744="","تمام، بس بدون تكلفة (ما نقدر نحسب ربحك)",IF(N(J744)&lt;0,"تحت التكلفة، وانت قاصد",IF(K744&lt;$B$7,"تمام، بس هامشك أقل من حدّك","جاهز")))))))))))))))</f>
        <v/>
      </c>
      <c r="O744" s="19" t="b">
        <f>AND(N744&lt;&gt;"",ISNA(MATCH(N744,{"رقم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5">
      <c r="A745" s="13"/>
      <c r="B745" s="14"/>
      <c r="C745" s="15"/>
      <c r="D745" s="15"/>
      <c r="E745" s="15"/>
      <c r="F745" s="16"/>
      <c r="G745" s="15"/>
      <c r="H745" s="17" t="str">
        <f>IF(OR(C745="",AND(F745="",G745="")),"",IF(G745&lt;&gt;"",ROUND(G745,2),IF($B$8="ريال كامل",ROUNDDOWN(C745*(1-IF(F745&gt;1,F745/100,F745)),0),IF($B$8="ينتهي بـ ٩",ROUND((C745*(1-IF(F745&gt;1,F745/100,F745))+1)/10,0)*10-1,ROUND(C745*(1-IF(F745&gt;1,F745/100,F745)),2)))))</f>
        <v/>
      </c>
      <c r="I745" s="17" t="str">
        <f>IF(OR(C745="",D745=""),"",ROUND(C745/IF($B$5="نعم",1+$B$6,1)-D745-N(E745),2))</f>
        <v/>
      </c>
      <c r="J745" s="17" t="str">
        <f>IF(OR(H745="",D745=""),"",ROUND(H745/IF($B$5="نعم",1+$B$6,1)-D745-N(E745),2))</f>
        <v/>
      </c>
      <c r="K745" s="18" t="str">
        <f>IF(OR(J745="",N(H745)&lt;=0),"",J745/(H745/IF($B$5="نعم",1+$B$6,1)))</f>
        <v/>
      </c>
      <c r="L745" s="18" t="str">
        <f>IF(OR(I745="",J745="",N(I745)&lt;=0),"",1-J745/I745)</f>
        <v/>
      </c>
      <c r="M745" s="14"/>
      <c r="N745" s="19" t="str">
        <f>IF(AND(A745="",C745=""),"",IF(A745="","رقم المنتج ناقص",IF(AND($B$9="سلة",ISERROR(VALUE(A745))),"رقم المنتج: أرقام إنجليزية بس",IF(COUNTIF($A$11:$A$1010,A745)&gt;1,"رقم المنتج مكرر",IF(C745="","السعر الحالي ناقص",IF(H745="","حط نسبة خصم أو سعر عرض",IF(H745&lt;=0,"سعر العرض لازم يكون أكبر من صفر",IF(H745&gt;=C745,"سعر العرض = السعر أو أعلى",IF(AND(J745&lt;&gt;"",N(J745)&lt;0,M745&lt;&gt;"نعم"),"تحت التكلفة",IF($B$4="","حط نهاية العرض فوق",IF(AND($B$2&lt;&gt;"",$B$4&lt;$B$2),"النهاية قبل البداية",IF($B$4&lt;TODAY(),"تاريخ النهاية راح",IF(D745="","تمام، بس بدون تكلفة (ما نقدر نحسب ربحك)",IF(N(J745)&lt;0,"تحت التكلفة، وانت قاصد",IF(K745&lt;$B$7,"تمام، بس هامشك أقل من حدّك","جاهز")))))))))))))))</f>
        <v/>
      </c>
      <c r="O745" s="19" t="b">
        <f>AND(N745&lt;&gt;"",ISNA(MATCH(N745,{"رقم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6">
      <c r="A746" s="13"/>
      <c r="B746" s="14"/>
      <c r="C746" s="15"/>
      <c r="D746" s="15"/>
      <c r="E746" s="15"/>
      <c r="F746" s="16"/>
      <c r="G746" s="15"/>
      <c r="H746" s="17" t="str">
        <f>IF(OR(C746="",AND(F746="",G746="")),"",IF(G746&lt;&gt;"",ROUND(G746,2),IF($B$8="ريال كامل",ROUNDDOWN(C746*(1-IF(F746&gt;1,F746/100,F746)),0),IF($B$8="ينتهي بـ ٩",ROUND((C746*(1-IF(F746&gt;1,F746/100,F746))+1)/10,0)*10-1,ROUND(C746*(1-IF(F746&gt;1,F746/100,F746)),2)))))</f>
        <v/>
      </c>
      <c r="I746" s="17" t="str">
        <f>IF(OR(C746="",D746=""),"",ROUND(C746/IF($B$5="نعم",1+$B$6,1)-D746-N(E746),2))</f>
        <v/>
      </c>
      <c r="J746" s="17" t="str">
        <f>IF(OR(H746="",D746=""),"",ROUND(H746/IF($B$5="نعم",1+$B$6,1)-D746-N(E746),2))</f>
        <v/>
      </c>
      <c r="K746" s="18" t="str">
        <f>IF(OR(J746="",N(H746)&lt;=0),"",J746/(H746/IF($B$5="نعم",1+$B$6,1)))</f>
        <v/>
      </c>
      <c r="L746" s="18" t="str">
        <f>IF(OR(I746="",J746="",N(I746)&lt;=0),"",1-J746/I746)</f>
        <v/>
      </c>
      <c r="M746" s="14"/>
      <c r="N746" s="19" t="str">
        <f>IF(AND(A746="",C746=""),"",IF(A746="","رقم المنتج ناقص",IF(AND($B$9="سلة",ISERROR(VALUE(A746))),"رقم المنتج: أرقام إنجليزية بس",IF(COUNTIF($A$11:$A$1010,A746)&gt;1,"رقم المنتج مكرر",IF(C746="","السعر الحالي ناقص",IF(H746="","حط نسبة خصم أو سعر عرض",IF(H746&lt;=0,"سعر العرض لازم يكون أكبر من صفر",IF(H746&gt;=C746,"سعر العرض = السعر أو أعلى",IF(AND(J746&lt;&gt;"",N(J746)&lt;0,M746&lt;&gt;"نعم"),"تحت التكلفة",IF($B$4="","حط نهاية العرض فوق",IF(AND($B$2&lt;&gt;"",$B$4&lt;$B$2),"النهاية قبل البداية",IF($B$4&lt;TODAY(),"تاريخ النهاية راح",IF(D746="","تمام، بس بدون تكلفة (ما نقدر نحسب ربحك)",IF(N(J746)&lt;0,"تحت التكلفة، وانت قاصد",IF(K746&lt;$B$7,"تمام، بس هامشك أقل من حدّك","جاهز")))))))))))))))</f>
        <v/>
      </c>
      <c r="O746" s="19" t="b">
        <f>AND(N746&lt;&gt;"",ISNA(MATCH(N746,{"رقم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7">
      <c r="A747" s="13"/>
      <c r="B747" s="14"/>
      <c r="C747" s="15"/>
      <c r="D747" s="15"/>
      <c r="E747" s="15"/>
      <c r="F747" s="16"/>
      <c r="G747" s="15"/>
      <c r="H747" s="17" t="str">
        <f>IF(OR(C747="",AND(F747="",G747="")),"",IF(G747&lt;&gt;"",ROUND(G747,2),IF($B$8="ريال كامل",ROUNDDOWN(C747*(1-IF(F747&gt;1,F747/100,F747)),0),IF($B$8="ينتهي بـ ٩",ROUND((C747*(1-IF(F747&gt;1,F747/100,F747))+1)/10,0)*10-1,ROUND(C747*(1-IF(F747&gt;1,F747/100,F747)),2)))))</f>
        <v/>
      </c>
      <c r="I747" s="17" t="str">
        <f>IF(OR(C747="",D747=""),"",ROUND(C747/IF($B$5="نعم",1+$B$6,1)-D747-N(E747),2))</f>
        <v/>
      </c>
      <c r="J747" s="17" t="str">
        <f>IF(OR(H747="",D747=""),"",ROUND(H747/IF($B$5="نعم",1+$B$6,1)-D747-N(E747),2))</f>
        <v/>
      </c>
      <c r="K747" s="18" t="str">
        <f>IF(OR(J747="",N(H747)&lt;=0),"",J747/(H747/IF($B$5="نعم",1+$B$6,1)))</f>
        <v/>
      </c>
      <c r="L747" s="18" t="str">
        <f>IF(OR(I747="",J747="",N(I747)&lt;=0),"",1-J747/I747)</f>
        <v/>
      </c>
      <c r="M747" s="14"/>
      <c r="N747" s="19" t="str">
        <f>IF(AND(A747="",C747=""),"",IF(A747="","رقم المنتج ناقص",IF(AND($B$9="سلة",ISERROR(VALUE(A747))),"رقم المنتج: أرقام إنجليزية بس",IF(COUNTIF($A$11:$A$1010,A747)&gt;1,"رقم المنتج مكرر",IF(C747="","السعر الحالي ناقص",IF(H747="","حط نسبة خصم أو سعر عرض",IF(H747&lt;=0,"سعر العرض لازم يكون أكبر من صفر",IF(H747&gt;=C747,"سعر العرض = السعر أو أعلى",IF(AND(J747&lt;&gt;"",N(J747)&lt;0,M747&lt;&gt;"نعم"),"تحت التكلفة",IF($B$4="","حط نهاية العرض فوق",IF(AND($B$2&lt;&gt;"",$B$4&lt;$B$2),"النهاية قبل البداية",IF($B$4&lt;TODAY(),"تاريخ النهاية راح",IF(D747="","تمام، بس بدون تكلفة (ما نقدر نحسب ربحك)",IF(N(J747)&lt;0,"تحت التكلفة، وانت قاصد",IF(K747&lt;$B$7,"تمام، بس هامشك أقل من حدّك","جاهز")))))))))))))))</f>
        <v/>
      </c>
      <c r="O747" s="19" t="b">
        <f>AND(N747&lt;&gt;"",ISNA(MATCH(N747,{"رقم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8">
      <c r="A748" s="13"/>
      <c r="B748" s="14"/>
      <c r="C748" s="15"/>
      <c r="D748" s="15"/>
      <c r="E748" s="15"/>
      <c r="F748" s="16"/>
      <c r="G748" s="15"/>
      <c r="H748" s="17" t="str">
        <f>IF(OR(C748="",AND(F748="",G748="")),"",IF(G748&lt;&gt;"",ROUND(G748,2),IF($B$8="ريال كامل",ROUNDDOWN(C748*(1-IF(F748&gt;1,F748/100,F748)),0),IF($B$8="ينتهي بـ ٩",ROUND((C748*(1-IF(F748&gt;1,F748/100,F748))+1)/10,0)*10-1,ROUND(C748*(1-IF(F748&gt;1,F748/100,F748)),2)))))</f>
        <v/>
      </c>
      <c r="I748" s="17" t="str">
        <f>IF(OR(C748="",D748=""),"",ROUND(C748/IF($B$5="نعم",1+$B$6,1)-D748-N(E748),2))</f>
        <v/>
      </c>
      <c r="J748" s="17" t="str">
        <f>IF(OR(H748="",D748=""),"",ROUND(H748/IF($B$5="نعم",1+$B$6,1)-D748-N(E748),2))</f>
        <v/>
      </c>
      <c r="K748" s="18" t="str">
        <f>IF(OR(J748="",N(H748)&lt;=0),"",J748/(H748/IF($B$5="نعم",1+$B$6,1)))</f>
        <v/>
      </c>
      <c r="L748" s="18" t="str">
        <f>IF(OR(I748="",J748="",N(I748)&lt;=0),"",1-J748/I748)</f>
        <v/>
      </c>
      <c r="M748" s="14"/>
      <c r="N748" s="19" t="str">
        <f>IF(AND(A748="",C748=""),"",IF(A748="","رقم المنتج ناقص",IF(AND($B$9="سلة",ISERROR(VALUE(A748))),"رقم المنتج: أرقام إنجليزية بس",IF(COUNTIF($A$11:$A$1010,A748)&gt;1,"رقم المنتج مكرر",IF(C748="","السعر الحالي ناقص",IF(H748="","حط نسبة خصم أو سعر عرض",IF(H748&lt;=0,"سعر العرض لازم يكون أكبر من صفر",IF(H748&gt;=C748,"سعر العرض = السعر أو أعلى",IF(AND(J748&lt;&gt;"",N(J748)&lt;0,M748&lt;&gt;"نعم"),"تحت التكلفة",IF($B$4="","حط نهاية العرض فوق",IF(AND($B$2&lt;&gt;"",$B$4&lt;$B$2),"النهاية قبل البداية",IF($B$4&lt;TODAY(),"تاريخ النهاية راح",IF(D748="","تمام، بس بدون تكلفة (ما نقدر نحسب ربحك)",IF(N(J748)&lt;0,"تحت التكلفة، وانت قاصد",IF(K748&lt;$B$7,"تمام، بس هامشك أقل من حدّك","جاهز")))))))))))))))</f>
        <v/>
      </c>
      <c r="O748" s="19" t="b">
        <f>AND(N748&lt;&gt;"",ISNA(MATCH(N748,{"رقم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49">
      <c r="A749" s="13"/>
      <c r="B749" s="14"/>
      <c r="C749" s="15"/>
      <c r="D749" s="15"/>
      <c r="E749" s="15"/>
      <c r="F749" s="16"/>
      <c r="G749" s="15"/>
      <c r="H749" s="17" t="str">
        <f>IF(OR(C749="",AND(F749="",G749="")),"",IF(G749&lt;&gt;"",ROUND(G749,2),IF($B$8="ريال كامل",ROUNDDOWN(C749*(1-IF(F749&gt;1,F749/100,F749)),0),IF($B$8="ينتهي بـ ٩",ROUND((C749*(1-IF(F749&gt;1,F749/100,F749))+1)/10,0)*10-1,ROUND(C749*(1-IF(F749&gt;1,F749/100,F749)),2)))))</f>
        <v/>
      </c>
      <c r="I749" s="17" t="str">
        <f>IF(OR(C749="",D749=""),"",ROUND(C749/IF($B$5="نعم",1+$B$6,1)-D749-N(E749),2))</f>
        <v/>
      </c>
      <c r="J749" s="17" t="str">
        <f>IF(OR(H749="",D749=""),"",ROUND(H749/IF($B$5="نعم",1+$B$6,1)-D749-N(E749),2))</f>
        <v/>
      </c>
      <c r="K749" s="18" t="str">
        <f>IF(OR(J749="",N(H749)&lt;=0),"",J749/(H749/IF($B$5="نعم",1+$B$6,1)))</f>
        <v/>
      </c>
      <c r="L749" s="18" t="str">
        <f>IF(OR(I749="",J749="",N(I749)&lt;=0),"",1-J749/I749)</f>
        <v/>
      </c>
      <c r="M749" s="14"/>
      <c r="N749" s="19" t="str">
        <f>IF(AND(A749="",C749=""),"",IF(A749="","رقم المنتج ناقص",IF(AND($B$9="سلة",ISERROR(VALUE(A749))),"رقم المنتج: أرقام إنجليزية بس",IF(COUNTIF($A$11:$A$1010,A749)&gt;1,"رقم المنتج مكرر",IF(C749="","السعر الحالي ناقص",IF(H749="","حط نسبة خصم أو سعر عرض",IF(H749&lt;=0,"سعر العرض لازم يكون أكبر من صفر",IF(H749&gt;=C749,"سعر العرض = السعر أو أعلى",IF(AND(J749&lt;&gt;"",N(J749)&lt;0,M749&lt;&gt;"نعم"),"تحت التكلفة",IF($B$4="","حط نهاية العرض فوق",IF(AND($B$2&lt;&gt;"",$B$4&lt;$B$2),"النهاية قبل البداية",IF($B$4&lt;TODAY(),"تاريخ النهاية راح",IF(D749="","تمام، بس بدون تكلفة (ما نقدر نحسب ربحك)",IF(N(J749)&lt;0,"تحت التكلفة، وانت قاصد",IF(K749&lt;$B$7,"تمام، بس هامشك أقل من حدّك","جاهز")))))))))))))))</f>
        <v/>
      </c>
      <c r="O749" s="19" t="b">
        <f>AND(N749&lt;&gt;"",ISNA(MATCH(N749,{"رقم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0">
      <c r="A750" s="13"/>
      <c r="B750" s="14"/>
      <c r="C750" s="15"/>
      <c r="D750" s="15"/>
      <c r="E750" s="15"/>
      <c r="F750" s="16"/>
      <c r="G750" s="15"/>
      <c r="H750" s="17" t="str">
        <f>IF(OR(C750="",AND(F750="",G750="")),"",IF(G750&lt;&gt;"",ROUND(G750,2),IF($B$8="ريال كامل",ROUNDDOWN(C750*(1-IF(F750&gt;1,F750/100,F750)),0),IF($B$8="ينتهي بـ ٩",ROUND((C750*(1-IF(F750&gt;1,F750/100,F750))+1)/10,0)*10-1,ROUND(C750*(1-IF(F750&gt;1,F750/100,F750)),2)))))</f>
        <v/>
      </c>
      <c r="I750" s="17" t="str">
        <f>IF(OR(C750="",D750=""),"",ROUND(C750/IF($B$5="نعم",1+$B$6,1)-D750-N(E750),2))</f>
        <v/>
      </c>
      <c r="J750" s="17" t="str">
        <f>IF(OR(H750="",D750=""),"",ROUND(H750/IF($B$5="نعم",1+$B$6,1)-D750-N(E750),2))</f>
        <v/>
      </c>
      <c r="K750" s="18" t="str">
        <f>IF(OR(J750="",N(H750)&lt;=0),"",J750/(H750/IF($B$5="نعم",1+$B$6,1)))</f>
        <v/>
      </c>
      <c r="L750" s="18" t="str">
        <f>IF(OR(I750="",J750="",N(I750)&lt;=0),"",1-J750/I750)</f>
        <v/>
      </c>
      <c r="M750" s="14"/>
      <c r="N750" s="19" t="str">
        <f>IF(AND(A750="",C750=""),"",IF(A750="","رقم المنتج ناقص",IF(AND($B$9="سلة",ISERROR(VALUE(A750))),"رقم المنتج: أرقام إنجليزية بس",IF(COUNTIF($A$11:$A$1010,A750)&gt;1,"رقم المنتج مكرر",IF(C750="","السعر الحالي ناقص",IF(H750="","حط نسبة خصم أو سعر عرض",IF(H750&lt;=0,"سعر العرض لازم يكون أكبر من صفر",IF(H750&gt;=C750,"سعر العرض = السعر أو أعلى",IF(AND(J750&lt;&gt;"",N(J750)&lt;0,M750&lt;&gt;"نعم"),"تحت التكلفة",IF($B$4="","حط نهاية العرض فوق",IF(AND($B$2&lt;&gt;"",$B$4&lt;$B$2),"النهاية قبل البداية",IF($B$4&lt;TODAY(),"تاريخ النهاية راح",IF(D750="","تمام، بس بدون تكلفة (ما نقدر نحسب ربحك)",IF(N(J750)&lt;0,"تحت التكلفة، وانت قاصد",IF(K750&lt;$B$7,"تمام، بس هامشك أقل من حدّك","جاهز")))))))))))))))</f>
        <v/>
      </c>
      <c r="O750" s="19" t="b">
        <f>AND(N750&lt;&gt;"",ISNA(MATCH(N750,{"رقم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1">
      <c r="A751" s="13"/>
      <c r="B751" s="14"/>
      <c r="C751" s="15"/>
      <c r="D751" s="15"/>
      <c r="E751" s="15"/>
      <c r="F751" s="16"/>
      <c r="G751" s="15"/>
      <c r="H751" s="17" t="str">
        <f>IF(OR(C751="",AND(F751="",G751="")),"",IF(G751&lt;&gt;"",ROUND(G751,2),IF($B$8="ريال كامل",ROUNDDOWN(C751*(1-IF(F751&gt;1,F751/100,F751)),0),IF($B$8="ينتهي بـ ٩",ROUND((C751*(1-IF(F751&gt;1,F751/100,F751))+1)/10,0)*10-1,ROUND(C751*(1-IF(F751&gt;1,F751/100,F751)),2)))))</f>
        <v/>
      </c>
      <c r="I751" s="17" t="str">
        <f>IF(OR(C751="",D751=""),"",ROUND(C751/IF($B$5="نعم",1+$B$6,1)-D751-N(E751),2))</f>
        <v/>
      </c>
      <c r="J751" s="17" t="str">
        <f>IF(OR(H751="",D751=""),"",ROUND(H751/IF($B$5="نعم",1+$B$6,1)-D751-N(E751),2))</f>
        <v/>
      </c>
      <c r="K751" s="18" t="str">
        <f>IF(OR(J751="",N(H751)&lt;=0),"",J751/(H751/IF($B$5="نعم",1+$B$6,1)))</f>
        <v/>
      </c>
      <c r="L751" s="18" t="str">
        <f>IF(OR(I751="",J751="",N(I751)&lt;=0),"",1-J751/I751)</f>
        <v/>
      </c>
      <c r="M751" s="14"/>
      <c r="N751" s="19" t="str">
        <f>IF(AND(A751="",C751=""),"",IF(A751="","رقم المنتج ناقص",IF(AND($B$9="سلة",ISERROR(VALUE(A751))),"رقم المنتج: أرقام إنجليزية بس",IF(COUNTIF($A$11:$A$1010,A751)&gt;1,"رقم المنتج مكرر",IF(C751="","السعر الحالي ناقص",IF(H751="","حط نسبة خصم أو سعر عرض",IF(H751&lt;=0,"سعر العرض لازم يكون أكبر من صفر",IF(H751&gt;=C751,"سعر العرض = السعر أو أعلى",IF(AND(J751&lt;&gt;"",N(J751)&lt;0,M751&lt;&gt;"نعم"),"تحت التكلفة",IF($B$4="","حط نهاية العرض فوق",IF(AND($B$2&lt;&gt;"",$B$4&lt;$B$2),"النهاية قبل البداية",IF($B$4&lt;TODAY(),"تاريخ النهاية راح",IF(D751="","تمام، بس بدون تكلفة (ما نقدر نحسب ربحك)",IF(N(J751)&lt;0,"تحت التكلفة، وانت قاصد",IF(K751&lt;$B$7,"تمام، بس هامشك أقل من حدّك","جاهز")))))))))))))))</f>
        <v/>
      </c>
      <c r="O751" s="19" t="b">
        <f>AND(N751&lt;&gt;"",ISNA(MATCH(N751,{"رقم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2">
      <c r="A752" s="13"/>
      <c r="B752" s="14"/>
      <c r="C752" s="15"/>
      <c r="D752" s="15"/>
      <c r="E752" s="15"/>
      <c r="F752" s="16"/>
      <c r="G752" s="15"/>
      <c r="H752" s="17" t="str">
        <f>IF(OR(C752="",AND(F752="",G752="")),"",IF(G752&lt;&gt;"",ROUND(G752,2),IF($B$8="ريال كامل",ROUNDDOWN(C752*(1-IF(F752&gt;1,F752/100,F752)),0),IF($B$8="ينتهي بـ ٩",ROUND((C752*(1-IF(F752&gt;1,F752/100,F752))+1)/10,0)*10-1,ROUND(C752*(1-IF(F752&gt;1,F752/100,F752)),2)))))</f>
        <v/>
      </c>
      <c r="I752" s="17" t="str">
        <f>IF(OR(C752="",D752=""),"",ROUND(C752/IF($B$5="نعم",1+$B$6,1)-D752-N(E752),2))</f>
        <v/>
      </c>
      <c r="J752" s="17" t="str">
        <f>IF(OR(H752="",D752=""),"",ROUND(H752/IF($B$5="نعم",1+$B$6,1)-D752-N(E752),2))</f>
        <v/>
      </c>
      <c r="K752" s="18" t="str">
        <f>IF(OR(J752="",N(H752)&lt;=0),"",J752/(H752/IF($B$5="نعم",1+$B$6,1)))</f>
        <v/>
      </c>
      <c r="L752" s="18" t="str">
        <f>IF(OR(I752="",J752="",N(I752)&lt;=0),"",1-J752/I752)</f>
        <v/>
      </c>
      <c r="M752" s="14"/>
      <c r="N752" s="19" t="str">
        <f>IF(AND(A752="",C752=""),"",IF(A752="","رقم المنتج ناقص",IF(AND($B$9="سلة",ISERROR(VALUE(A752))),"رقم المنتج: أرقام إنجليزية بس",IF(COUNTIF($A$11:$A$1010,A752)&gt;1,"رقم المنتج مكرر",IF(C752="","السعر الحالي ناقص",IF(H752="","حط نسبة خصم أو سعر عرض",IF(H752&lt;=0,"سعر العرض لازم يكون أكبر من صفر",IF(H752&gt;=C752,"سعر العرض = السعر أو أعلى",IF(AND(J752&lt;&gt;"",N(J752)&lt;0,M752&lt;&gt;"نعم"),"تحت التكلفة",IF($B$4="","حط نهاية العرض فوق",IF(AND($B$2&lt;&gt;"",$B$4&lt;$B$2),"النهاية قبل البداية",IF($B$4&lt;TODAY(),"تاريخ النهاية راح",IF(D752="","تمام، بس بدون تكلفة (ما نقدر نحسب ربحك)",IF(N(J752)&lt;0,"تحت التكلفة، وانت قاصد",IF(K752&lt;$B$7,"تمام، بس هامشك أقل من حدّك","جاهز")))))))))))))))</f>
        <v/>
      </c>
      <c r="O752" s="19" t="b">
        <f>AND(N752&lt;&gt;"",ISNA(MATCH(N752,{"رقم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3">
      <c r="A753" s="13"/>
      <c r="B753" s="14"/>
      <c r="C753" s="15"/>
      <c r="D753" s="15"/>
      <c r="E753" s="15"/>
      <c r="F753" s="16"/>
      <c r="G753" s="15"/>
      <c r="H753" s="17" t="str">
        <f>IF(OR(C753="",AND(F753="",G753="")),"",IF(G753&lt;&gt;"",ROUND(G753,2),IF($B$8="ريال كامل",ROUNDDOWN(C753*(1-IF(F753&gt;1,F753/100,F753)),0),IF($B$8="ينتهي بـ ٩",ROUND((C753*(1-IF(F753&gt;1,F753/100,F753))+1)/10,0)*10-1,ROUND(C753*(1-IF(F753&gt;1,F753/100,F753)),2)))))</f>
        <v/>
      </c>
      <c r="I753" s="17" t="str">
        <f>IF(OR(C753="",D753=""),"",ROUND(C753/IF($B$5="نعم",1+$B$6,1)-D753-N(E753),2))</f>
        <v/>
      </c>
      <c r="J753" s="17" t="str">
        <f>IF(OR(H753="",D753=""),"",ROUND(H753/IF($B$5="نعم",1+$B$6,1)-D753-N(E753),2))</f>
        <v/>
      </c>
      <c r="K753" s="18" t="str">
        <f>IF(OR(J753="",N(H753)&lt;=0),"",J753/(H753/IF($B$5="نعم",1+$B$6,1)))</f>
        <v/>
      </c>
      <c r="L753" s="18" t="str">
        <f>IF(OR(I753="",J753="",N(I753)&lt;=0),"",1-J753/I753)</f>
        <v/>
      </c>
      <c r="M753" s="14"/>
      <c r="N753" s="19" t="str">
        <f>IF(AND(A753="",C753=""),"",IF(A753="","رقم المنتج ناقص",IF(AND($B$9="سلة",ISERROR(VALUE(A753))),"رقم المنتج: أرقام إنجليزية بس",IF(COUNTIF($A$11:$A$1010,A753)&gt;1,"رقم المنتج مكرر",IF(C753="","السعر الحالي ناقص",IF(H753="","حط نسبة خصم أو سعر عرض",IF(H753&lt;=0,"سعر العرض لازم يكون أكبر من صفر",IF(H753&gt;=C753,"سعر العرض = السعر أو أعلى",IF(AND(J753&lt;&gt;"",N(J753)&lt;0,M753&lt;&gt;"نعم"),"تحت التكلفة",IF($B$4="","حط نهاية العرض فوق",IF(AND($B$2&lt;&gt;"",$B$4&lt;$B$2),"النهاية قبل البداية",IF($B$4&lt;TODAY(),"تاريخ النهاية راح",IF(D753="","تمام، بس بدون تكلفة (ما نقدر نحسب ربحك)",IF(N(J753)&lt;0,"تحت التكلفة، وانت قاصد",IF(K753&lt;$B$7,"تمام، بس هامشك أقل من حدّك","جاهز")))))))))))))))</f>
        <v/>
      </c>
      <c r="O753" s="19" t="b">
        <f>AND(N753&lt;&gt;"",ISNA(MATCH(N753,{"رقم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4">
      <c r="A754" s="13"/>
      <c r="B754" s="14"/>
      <c r="C754" s="15"/>
      <c r="D754" s="15"/>
      <c r="E754" s="15"/>
      <c r="F754" s="16"/>
      <c r="G754" s="15"/>
      <c r="H754" s="17" t="str">
        <f>IF(OR(C754="",AND(F754="",G754="")),"",IF(G754&lt;&gt;"",ROUND(G754,2),IF($B$8="ريال كامل",ROUNDDOWN(C754*(1-IF(F754&gt;1,F754/100,F754)),0),IF($B$8="ينتهي بـ ٩",ROUND((C754*(1-IF(F754&gt;1,F754/100,F754))+1)/10,0)*10-1,ROUND(C754*(1-IF(F754&gt;1,F754/100,F754)),2)))))</f>
        <v/>
      </c>
      <c r="I754" s="17" t="str">
        <f>IF(OR(C754="",D754=""),"",ROUND(C754/IF($B$5="نعم",1+$B$6,1)-D754-N(E754),2))</f>
        <v/>
      </c>
      <c r="J754" s="17" t="str">
        <f>IF(OR(H754="",D754=""),"",ROUND(H754/IF($B$5="نعم",1+$B$6,1)-D754-N(E754),2))</f>
        <v/>
      </c>
      <c r="K754" s="18" t="str">
        <f>IF(OR(J754="",N(H754)&lt;=0),"",J754/(H754/IF($B$5="نعم",1+$B$6,1)))</f>
        <v/>
      </c>
      <c r="L754" s="18" t="str">
        <f>IF(OR(I754="",J754="",N(I754)&lt;=0),"",1-J754/I754)</f>
        <v/>
      </c>
      <c r="M754" s="14"/>
      <c r="N754" s="19" t="str">
        <f>IF(AND(A754="",C754=""),"",IF(A754="","رقم المنتج ناقص",IF(AND($B$9="سلة",ISERROR(VALUE(A754))),"رقم المنتج: أرقام إنجليزية بس",IF(COUNTIF($A$11:$A$1010,A754)&gt;1,"رقم المنتج مكرر",IF(C754="","السعر الحالي ناقص",IF(H754="","حط نسبة خصم أو سعر عرض",IF(H754&lt;=0,"سعر العرض لازم يكون أكبر من صفر",IF(H754&gt;=C754,"سعر العرض = السعر أو أعلى",IF(AND(J754&lt;&gt;"",N(J754)&lt;0,M754&lt;&gt;"نعم"),"تحت التكلفة",IF($B$4="","حط نهاية العرض فوق",IF(AND($B$2&lt;&gt;"",$B$4&lt;$B$2),"النهاية قبل البداية",IF($B$4&lt;TODAY(),"تاريخ النهاية راح",IF(D754="","تمام، بس بدون تكلفة (ما نقدر نحسب ربحك)",IF(N(J754)&lt;0,"تحت التكلفة، وانت قاصد",IF(K754&lt;$B$7,"تمام، بس هامشك أقل من حدّك","جاهز")))))))))))))))</f>
        <v/>
      </c>
      <c r="O754" s="19" t="b">
        <f>AND(N754&lt;&gt;"",ISNA(MATCH(N754,{"رقم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5">
      <c r="A755" s="13"/>
      <c r="B755" s="14"/>
      <c r="C755" s="15"/>
      <c r="D755" s="15"/>
      <c r="E755" s="15"/>
      <c r="F755" s="16"/>
      <c r="G755" s="15"/>
      <c r="H755" s="17" t="str">
        <f>IF(OR(C755="",AND(F755="",G755="")),"",IF(G755&lt;&gt;"",ROUND(G755,2),IF($B$8="ريال كامل",ROUNDDOWN(C755*(1-IF(F755&gt;1,F755/100,F755)),0),IF($B$8="ينتهي بـ ٩",ROUND((C755*(1-IF(F755&gt;1,F755/100,F755))+1)/10,0)*10-1,ROUND(C755*(1-IF(F755&gt;1,F755/100,F755)),2)))))</f>
        <v/>
      </c>
      <c r="I755" s="17" t="str">
        <f>IF(OR(C755="",D755=""),"",ROUND(C755/IF($B$5="نعم",1+$B$6,1)-D755-N(E755),2))</f>
        <v/>
      </c>
      <c r="J755" s="17" t="str">
        <f>IF(OR(H755="",D755=""),"",ROUND(H755/IF($B$5="نعم",1+$B$6,1)-D755-N(E755),2))</f>
        <v/>
      </c>
      <c r="K755" s="18" t="str">
        <f>IF(OR(J755="",N(H755)&lt;=0),"",J755/(H755/IF($B$5="نعم",1+$B$6,1)))</f>
        <v/>
      </c>
      <c r="L755" s="18" t="str">
        <f>IF(OR(I755="",J755="",N(I755)&lt;=0),"",1-J755/I755)</f>
        <v/>
      </c>
      <c r="M755" s="14"/>
      <c r="N755" s="19" t="str">
        <f>IF(AND(A755="",C755=""),"",IF(A755="","رقم المنتج ناقص",IF(AND($B$9="سلة",ISERROR(VALUE(A755))),"رقم المنتج: أرقام إنجليزية بس",IF(COUNTIF($A$11:$A$1010,A755)&gt;1,"رقم المنتج مكرر",IF(C755="","السعر الحالي ناقص",IF(H755="","حط نسبة خصم أو سعر عرض",IF(H755&lt;=0,"سعر العرض لازم يكون أكبر من صفر",IF(H755&gt;=C755,"سعر العرض = السعر أو أعلى",IF(AND(J755&lt;&gt;"",N(J755)&lt;0,M755&lt;&gt;"نعم"),"تحت التكلفة",IF($B$4="","حط نهاية العرض فوق",IF(AND($B$2&lt;&gt;"",$B$4&lt;$B$2),"النهاية قبل البداية",IF($B$4&lt;TODAY(),"تاريخ النهاية راح",IF(D755="","تمام، بس بدون تكلفة (ما نقدر نحسب ربحك)",IF(N(J755)&lt;0,"تحت التكلفة، وانت قاصد",IF(K755&lt;$B$7,"تمام، بس هامشك أقل من حدّك","جاهز")))))))))))))))</f>
        <v/>
      </c>
      <c r="O755" s="19" t="b">
        <f>AND(N755&lt;&gt;"",ISNA(MATCH(N755,{"رقم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6">
      <c r="A756" s="13"/>
      <c r="B756" s="14"/>
      <c r="C756" s="15"/>
      <c r="D756" s="15"/>
      <c r="E756" s="15"/>
      <c r="F756" s="16"/>
      <c r="G756" s="15"/>
      <c r="H756" s="17" t="str">
        <f>IF(OR(C756="",AND(F756="",G756="")),"",IF(G756&lt;&gt;"",ROUND(G756,2),IF($B$8="ريال كامل",ROUNDDOWN(C756*(1-IF(F756&gt;1,F756/100,F756)),0),IF($B$8="ينتهي بـ ٩",ROUND((C756*(1-IF(F756&gt;1,F756/100,F756))+1)/10,0)*10-1,ROUND(C756*(1-IF(F756&gt;1,F756/100,F756)),2)))))</f>
        <v/>
      </c>
      <c r="I756" s="17" t="str">
        <f>IF(OR(C756="",D756=""),"",ROUND(C756/IF($B$5="نعم",1+$B$6,1)-D756-N(E756),2))</f>
        <v/>
      </c>
      <c r="J756" s="17" t="str">
        <f>IF(OR(H756="",D756=""),"",ROUND(H756/IF($B$5="نعم",1+$B$6,1)-D756-N(E756),2))</f>
        <v/>
      </c>
      <c r="K756" s="18" t="str">
        <f>IF(OR(J756="",N(H756)&lt;=0),"",J756/(H756/IF($B$5="نعم",1+$B$6,1)))</f>
        <v/>
      </c>
      <c r="L756" s="18" t="str">
        <f>IF(OR(I756="",J756="",N(I756)&lt;=0),"",1-J756/I756)</f>
        <v/>
      </c>
      <c r="M756" s="14"/>
      <c r="N756" s="19" t="str">
        <f>IF(AND(A756="",C756=""),"",IF(A756="","رقم المنتج ناقص",IF(AND($B$9="سلة",ISERROR(VALUE(A756))),"رقم المنتج: أرقام إنجليزية بس",IF(COUNTIF($A$11:$A$1010,A756)&gt;1,"رقم المنتج مكرر",IF(C756="","السعر الحالي ناقص",IF(H756="","حط نسبة خصم أو سعر عرض",IF(H756&lt;=0,"سعر العرض لازم يكون أكبر من صفر",IF(H756&gt;=C756,"سعر العرض = السعر أو أعلى",IF(AND(J756&lt;&gt;"",N(J756)&lt;0,M756&lt;&gt;"نعم"),"تحت التكلفة",IF($B$4="","حط نهاية العرض فوق",IF(AND($B$2&lt;&gt;"",$B$4&lt;$B$2),"النهاية قبل البداية",IF($B$4&lt;TODAY(),"تاريخ النهاية راح",IF(D756="","تمام، بس بدون تكلفة (ما نقدر نحسب ربحك)",IF(N(J756)&lt;0,"تحت التكلفة، وانت قاصد",IF(K756&lt;$B$7,"تمام، بس هامشك أقل من حدّك","جاهز")))))))))))))))</f>
        <v/>
      </c>
      <c r="O756" s="19" t="b">
        <f>AND(N756&lt;&gt;"",ISNA(MATCH(N756,{"رقم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7">
      <c r="A757" s="13"/>
      <c r="B757" s="14"/>
      <c r="C757" s="15"/>
      <c r="D757" s="15"/>
      <c r="E757" s="15"/>
      <c r="F757" s="16"/>
      <c r="G757" s="15"/>
      <c r="H757" s="17" t="str">
        <f>IF(OR(C757="",AND(F757="",G757="")),"",IF(G757&lt;&gt;"",ROUND(G757,2),IF($B$8="ريال كامل",ROUNDDOWN(C757*(1-IF(F757&gt;1,F757/100,F757)),0),IF($B$8="ينتهي بـ ٩",ROUND((C757*(1-IF(F757&gt;1,F757/100,F757))+1)/10,0)*10-1,ROUND(C757*(1-IF(F757&gt;1,F757/100,F757)),2)))))</f>
        <v/>
      </c>
      <c r="I757" s="17" t="str">
        <f>IF(OR(C757="",D757=""),"",ROUND(C757/IF($B$5="نعم",1+$B$6,1)-D757-N(E757),2))</f>
        <v/>
      </c>
      <c r="J757" s="17" t="str">
        <f>IF(OR(H757="",D757=""),"",ROUND(H757/IF($B$5="نعم",1+$B$6,1)-D757-N(E757),2))</f>
        <v/>
      </c>
      <c r="K757" s="18" t="str">
        <f>IF(OR(J757="",N(H757)&lt;=0),"",J757/(H757/IF($B$5="نعم",1+$B$6,1)))</f>
        <v/>
      </c>
      <c r="L757" s="18" t="str">
        <f>IF(OR(I757="",J757="",N(I757)&lt;=0),"",1-J757/I757)</f>
        <v/>
      </c>
      <c r="M757" s="14"/>
      <c r="N757" s="19" t="str">
        <f>IF(AND(A757="",C757=""),"",IF(A757="","رقم المنتج ناقص",IF(AND($B$9="سلة",ISERROR(VALUE(A757))),"رقم المنتج: أرقام إنجليزية بس",IF(COUNTIF($A$11:$A$1010,A757)&gt;1,"رقم المنتج مكرر",IF(C757="","السعر الحالي ناقص",IF(H757="","حط نسبة خصم أو سعر عرض",IF(H757&lt;=0,"سعر العرض لازم يكون أكبر من صفر",IF(H757&gt;=C757,"سعر العرض = السعر أو أعلى",IF(AND(J757&lt;&gt;"",N(J757)&lt;0,M757&lt;&gt;"نعم"),"تحت التكلفة",IF($B$4="","حط نهاية العرض فوق",IF(AND($B$2&lt;&gt;"",$B$4&lt;$B$2),"النهاية قبل البداية",IF($B$4&lt;TODAY(),"تاريخ النهاية راح",IF(D757="","تمام، بس بدون تكلفة (ما نقدر نحسب ربحك)",IF(N(J757)&lt;0,"تحت التكلفة، وانت قاصد",IF(K757&lt;$B$7,"تمام، بس هامشك أقل من حدّك","جاهز")))))))))))))))</f>
        <v/>
      </c>
      <c r="O757" s="19" t="b">
        <f>AND(N757&lt;&gt;"",ISNA(MATCH(N757,{"رقم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8">
      <c r="A758" s="13"/>
      <c r="B758" s="14"/>
      <c r="C758" s="15"/>
      <c r="D758" s="15"/>
      <c r="E758" s="15"/>
      <c r="F758" s="16"/>
      <c r="G758" s="15"/>
      <c r="H758" s="17" t="str">
        <f>IF(OR(C758="",AND(F758="",G758="")),"",IF(G758&lt;&gt;"",ROUND(G758,2),IF($B$8="ريال كامل",ROUNDDOWN(C758*(1-IF(F758&gt;1,F758/100,F758)),0),IF($B$8="ينتهي بـ ٩",ROUND((C758*(1-IF(F758&gt;1,F758/100,F758))+1)/10,0)*10-1,ROUND(C758*(1-IF(F758&gt;1,F758/100,F758)),2)))))</f>
        <v/>
      </c>
      <c r="I758" s="17" t="str">
        <f>IF(OR(C758="",D758=""),"",ROUND(C758/IF($B$5="نعم",1+$B$6,1)-D758-N(E758),2))</f>
        <v/>
      </c>
      <c r="J758" s="17" t="str">
        <f>IF(OR(H758="",D758=""),"",ROUND(H758/IF($B$5="نعم",1+$B$6,1)-D758-N(E758),2))</f>
        <v/>
      </c>
      <c r="K758" s="18" t="str">
        <f>IF(OR(J758="",N(H758)&lt;=0),"",J758/(H758/IF($B$5="نعم",1+$B$6,1)))</f>
        <v/>
      </c>
      <c r="L758" s="18" t="str">
        <f>IF(OR(I758="",J758="",N(I758)&lt;=0),"",1-J758/I758)</f>
        <v/>
      </c>
      <c r="M758" s="14"/>
      <c r="N758" s="19" t="str">
        <f>IF(AND(A758="",C758=""),"",IF(A758="","رقم المنتج ناقص",IF(AND($B$9="سلة",ISERROR(VALUE(A758))),"رقم المنتج: أرقام إنجليزية بس",IF(COUNTIF($A$11:$A$1010,A758)&gt;1,"رقم المنتج مكرر",IF(C758="","السعر الحالي ناقص",IF(H758="","حط نسبة خصم أو سعر عرض",IF(H758&lt;=0,"سعر العرض لازم يكون أكبر من صفر",IF(H758&gt;=C758,"سعر العرض = السعر أو أعلى",IF(AND(J758&lt;&gt;"",N(J758)&lt;0,M758&lt;&gt;"نعم"),"تحت التكلفة",IF($B$4="","حط نهاية العرض فوق",IF(AND($B$2&lt;&gt;"",$B$4&lt;$B$2),"النهاية قبل البداية",IF($B$4&lt;TODAY(),"تاريخ النهاية راح",IF(D758="","تمام، بس بدون تكلفة (ما نقدر نحسب ربحك)",IF(N(J758)&lt;0,"تحت التكلفة، وانت قاصد",IF(K758&lt;$B$7,"تمام، بس هامشك أقل من حدّك","جاهز")))))))))))))))</f>
        <v/>
      </c>
      <c r="O758" s="19" t="b">
        <f>AND(N758&lt;&gt;"",ISNA(MATCH(N758,{"رقم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59">
      <c r="A759" s="13"/>
      <c r="B759" s="14"/>
      <c r="C759" s="15"/>
      <c r="D759" s="15"/>
      <c r="E759" s="15"/>
      <c r="F759" s="16"/>
      <c r="G759" s="15"/>
      <c r="H759" s="17" t="str">
        <f>IF(OR(C759="",AND(F759="",G759="")),"",IF(G759&lt;&gt;"",ROUND(G759,2),IF($B$8="ريال كامل",ROUNDDOWN(C759*(1-IF(F759&gt;1,F759/100,F759)),0),IF($B$8="ينتهي بـ ٩",ROUND((C759*(1-IF(F759&gt;1,F759/100,F759))+1)/10,0)*10-1,ROUND(C759*(1-IF(F759&gt;1,F759/100,F759)),2)))))</f>
        <v/>
      </c>
      <c r="I759" s="17" t="str">
        <f>IF(OR(C759="",D759=""),"",ROUND(C759/IF($B$5="نعم",1+$B$6,1)-D759-N(E759),2))</f>
        <v/>
      </c>
      <c r="J759" s="17" t="str">
        <f>IF(OR(H759="",D759=""),"",ROUND(H759/IF($B$5="نعم",1+$B$6,1)-D759-N(E759),2))</f>
        <v/>
      </c>
      <c r="K759" s="18" t="str">
        <f>IF(OR(J759="",N(H759)&lt;=0),"",J759/(H759/IF($B$5="نعم",1+$B$6,1)))</f>
        <v/>
      </c>
      <c r="L759" s="18" t="str">
        <f>IF(OR(I759="",J759="",N(I759)&lt;=0),"",1-J759/I759)</f>
        <v/>
      </c>
      <c r="M759" s="14"/>
      <c r="N759" s="19" t="str">
        <f>IF(AND(A759="",C759=""),"",IF(A759="","رقم المنتج ناقص",IF(AND($B$9="سلة",ISERROR(VALUE(A759))),"رقم المنتج: أرقام إنجليزية بس",IF(COUNTIF($A$11:$A$1010,A759)&gt;1,"رقم المنتج مكرر",IF(C759="","السعر الحالي ناقص",IF(H759="","حط نسبة خصم أو سعر عرض",IF(H759&lt;=0,"سعر العرض لازم يكون أكبر من صفر",IF(H759&gt;=C759,"سعر العرض = السعر أو أعلى",IF(AND(J759&lt;&gt;"",N(J759)&lt;0,M759&lt;&gt;"نعم"),"تحت التكلفة",IF($B$4="","حط نهاية العرض فوق",IF(AND($B$2&lt;&gt;"",$B$4&lt;$B$2),"النهاية قبل البداية",IF($B$4&lt;TODAY(),"تاريخ النهاية راح",IF(D759="","تمام، بس بدون تكلفة (ما نقدر نحسب ربحك)",IF(N(J759)&lt;0,"تحت التكلفة، وانت قاصد",IF(K759&lt;$B$7,"تمام، بس هامشك أقل من حدّك","جاهز")))))))))))))))</f>
        <v/>
      </c>
      <c r="O759" s="19" t="b">
        <f>AND(N759&lt;&gt;"",ISNA(MATCH(N759,{"رقم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0">
      <c r="A760" s="13"/>
      <c r="B760" s="14"/>
      <c r="C760" s="15"/>
      <c r="D760" s="15"/>
      <c r="E760" s="15"/>
      <c r="F760" s="16"/>
      <c r="G760" s="15"/>
      <c r="H760" s="17" t="str">
        <f>IF(OR(C760="",AND(F760="",G760="")),"",IF(G760&lt;&gt;"",ROUND(G760,2),IF($B$8="ريال كامل",ROUNDDOWN(C760*(1-IF(F760&gt;1,F760/100,F760)),0),IF($B$8="ينتهي بـ ٩",ROUND((C760*(1-IF(F760&gt;1,F760/100,F760))+1)/10,0)*10-1,ROUND(C760*(1-IF(F760&gt;1,F760/100,F760)),2)))))</f>
        <v/>
      </c>
      <c r="I760" s="17" t="str">
        <f>IF(OR(C760="",D760=""),"",ROUND(C760/IF($B$5="نعم",1+$B$6,1)-D760-N(E760),2))</f>
        <v/>
      </c>
      <c r="J760" s="17" t="str">
        <f>IF(OR(H760="",D760=""),"",ROUND(H760/IF($B$5="نعم",1+$B$6,1)-D760-N(E760),2))</f>
        <v/>
      </c>
      <c r="K760" s="18" t="str">
        <f>IF(OR(J760="",N(H760)&lt;=0),"",J760/(H760/IF($B$5="نعم",1+$B$6,1)))</f>
        <v/>
      </c>
      <c r="L760" s="18" t="str">
        <f>IF(OR(I760="",J760="",N(I760)&lt;=0),"",1-J760/I760)</f>
        <v/>
      </c>
      <c r="M760" s="14"/>
      <c r="N760" s="19" t="str">
        <f>IF(AND(A760="",C760=""),"",IF(A760="","رقم المنتج ناقص",IF(AND($B$9="سلة",ISERROR(VALUE(A760))),"رقم المنتج: أرقام إنجليزية بس",IF(COUNTIF($A$11:$A$1010,A760)&gt;1,"رقم المنتج مكرر",IF(C760="","السعر الحالي ناقص",IF(H760="","حط نسبة خصم أو سعر عرض",IF(H760&lt;=0,"سعر العرض لازم يكون أكبر من صفر",IF(H760&gt;=C760,"سعر العرض = السعر أو أعلى",IF(AND(J760&lt;&gt;"",N(J760)&lt;0,M760&lt;&gt;"نعم"),"تحت التكلفة",IF($B$4="","حط نهاية العرض فوق",IF(AND($B$2&lt;&gt;"",$B$4&lt;$B$2),"النهاية قبل البداية",IF($B$4&lt;TODAY(),"تاريخ النهاية راح",IF(D760="","تمام، بس بدون تكلفة (ما نقدر نحسب ربحك)",IF(N(J760)&lt;0,"تحت التكلفة، وانت قاصد",IF(K760&lt;$B$7,"تمام، بس هامشك أقل من حدّك","جاهز")))))))))))))))</f>
        <v/>
      </c>
      <c r="O760" s="19" t="b">
        <f>AND(N760&lt;&gt;"",ISNA(MATCH(N760,{"رقم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1">
      <c r="A761" s="13"/>
      <c r="B761" s="14"/>
      <c r="C761" s="15"/>
      <c r="D761" s="15"/>
      <c r="E761" s="15"/>
      <c r="F761" s="16"/>
      <c r="G761" s="15"/>
      <c r="H761" s="17" t="str">
        <f>IF(OR(C761="",AND(F761="",G761="")),"",IF(G761&lt;&gt;"",ROUND(G761,2),IF($B$8="ريال كامل",ROUNDDOWN(C761*(1-IF(F761&gt;1,F761/100,F761)),0),IF($B$8="ينتهي بـ ٩",ROUND((C761*(1-IF(F761&gt;1,F761/100,F761))+1)/10,0)*10-1,ROUND(C761*(1-IF(F761&gt;1,F761/100,F761)),2)))))</f>
        <v/>
      </c>
      <c r="I761" s="17" t="str">
        <f>IF(OR(C761="",D761=""),"",ROUND(C761/IF($B$5="نعم",1+$B$6,1)-D761-N(E761),2))</f>
        <v/>
      </c>
      <c r="J761" s="17" t="str">
        <f>IF(OR(H761="",D761=""),"",ROUND(H761/IF($B$5="نعم",1+$B$6,1)-D761-N(E761),2))</f>
        <v/>
      </c>
      <c r="K761" s="18" t="str">
        <f>IF(OR(J761="",N(H761)&lt;=0),"",J761/(H761/IF($B$5="نعم",1+$B$6,1)))</f>
        <v/>
      </c>
      <c r="L761" s="18" t="str">
        <f>IF(OR(I761="",J761="",N(I761)&lt;=0),"",1-J761/I761)</f>
        <v/>
      </c>
      <c r="M761" s="14"/>
      <c r="N761" s="19" t="str">
        <f>IF(AND(A761="",C761=""),"",IF(A761="","رقم المنتج ناقص",IF(AND($B$9="سلة",ISERROR(VALUE(A761))),"رقم المنتج: أرقام إنجليزية بس",IF(COUNTIF($A$11:$A$1010,A761)&gt;1,"رقم المنتج مكرر",IF(C761="","السعر الحالي ناقص",IF(H761="","حط نسبة خصم أو سعر عرض",IF(H761&lt;=0,"سعر العرض لازم يكون أكبر من صفر",IF(H761&gt;=C761,"سعر العرض = السعر أو أعلى",IF(AND(J761&lt;&gt;"",N(J761)&lt;0,M761&lt;&gt;"نعم"),"تحت التكلفة",IF($B$4="","حط نهاية العرض فوق",IF(AND($B$2&lt;&gt;"",$B$4&lt;$B$2),"النهاية قبل البداية",IF($B$4&lt;TODAY(),"تاريخ النهاية راح",IF(D761="","تمام، بس بدون تكلفة (ما نقدر نحسب ربحك)",IF(N(J761)&lt;0,"تحت التكلفة، وانت قاصد",IF(K761&lt;$B$7,"تمام، بس هامشك أقل من حدّك","جاهز")))))))))))))))</f>
        <v/>
      </c>
      <c r="O761" s="19" t="b">
        <f>AND(N761&lt;&gt;"",ISNA(MATCH(N761,{"رقم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2">
      <c r="A762" s="13"/>
      <c r="B762" s="14"/>
      <c r="C762" s="15"/>
      <c r="D762" s="15"/>
      <c r="E762" s="15"/>
      <c r="F762" s="16"/>
      <c r="G762" s="15"/>
      <c r="H762" s="17" t="str">
        <f>IF(OR(C762="",AND(F762="",G762="")),"",IF(G762&lt;&gt;"",ROUND(G762,2),IF($B$8="ريال كامل",ROUNDDOWN(C762*(1-IF(F762&gt;1,F762/100,F762)),0),IF($B$8="ينتهي بـ ٩",ROUND((C762*(1-IF(F762&gt;1,F762/100,F762))+1)/10,0)*10-1,ROUND(C762*(1-IF(F762&gt;1,F762/100,F762)),2)))))</f>
        <v/>
      </c>
      <c r="I762" s="17" t="str">
        <f>IF(OR(C762="",D762=""),"",ROUND(C762/IF($B$5="نعم",1+$B$6,1)-D762-N(E762),2))</f>
        <v/>
      </c>
      <c r="J762" s="17" t="str">
        <f>IF(OR(H762="",D762=""),"",ROUND(H762/IF($B$5="نعم",1+$B$6,1)-D762-N(E762),2))</f>
        <v/>
      </c>
      <c r="K762" s="18" t="str">
        <f>IF(OR(J762="",N(H762)&lt;=0),"",J762/(H762/IF($B$5="نعم",1+$B$6,1)))</f>
        <v/>
      </c>
      <c r="L762" s="18" t="str">
        <f>IF(OR(I762="",J762="",N(I762)&lt;=0),"",1-J762/I762)</f>
        <v/>
      </c>
      <c r="M762" s="14"/>
      <c r="N762" s="19" t="str">
        <f>IF(AND(A762="",C762=""),"",IF(A762="","رقم المنتج ناقص",IF(AND($B$9="سلة",ISERROR(VALUE(A762))),"رقم المنتج: أرقام إنجليزية بس",IF(COUNTIF($A$11:$A$1010,A762)&gt;1,"رقم المنتج مكرر",IF(C762="","السعر الحالي ناقص",IF(H762="","حط نسبة خصم أو سعر عرض",IF(H762&lt;=0,"سعر العرض لازم يكون أكبر من صفر",IF(H762&gt;=C762,"سعر العرض = السعر أو أعلى",IF(AND(J762&lt;&gt;"",N(J762)&lt;0,M762&lt;&gt;"نعم"),"تحت التكلفة",IF($B$4="","حط نهاية العرض فوق",IF(AND($B$2&lt;&gt;"",$B$4&lt;$B$2),"النهاية قبل البداية",IF($B$4&lt;TODAY(),"تاريخ النهاية راح",IF(D762="","تمام، بس بدون تكلفة (ما نقدر نحسب ربحك)",IF(N(J762)&lt;0,"تحت التكلفة، وانت قاصد",IF(K762&lt;$B$7,"تمام، بس هامشك أقل من حدّك","جاهز")))))))))))))))</f>
        <v/>
      </c>
      <c r="O762" s="19" t="b">
        <f>AND(N762&lt;&gt;"",ISNA(MATCH(N762,{"رقم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3">
      <c r="A763" s="13"/>
      <c r="B763" s="14"/>
      <c r="C763" s="15"/>
      <c r="D763" s="15"/>
      <c r="E763" s="15"/>
      <c r="F763" s="16"/>
      <c r="G763" s="15"/>
      <c r="H763" s="17" t="str">
        <f>IF(OR(C763="",AND(F763="",G763="")),"",IF(G763&lt;&gt;"",ROUND(G763,2),IF($B$8="ريال كامل",ROUNDDOWN(C763*(1-IF(F763&gt;1,F763/100,F763)),0),IF($B$8="ينتهي بـ ٩",ROUND((C763*(1-IF(F763&gt;1,F763/100,F763))+1)/10,0)*10-1,ROUND(C763*(1-IF(F763&gt;1,F763/100,F763)),2)))))</f>
        <v/>
      </c>
      <c r="I763" s="17" t="str">
        <f>IF(OR(C763="",D763=""),"",ROUND(C763/IF($B$5="نعم",1+$B$6,1)-D763-N(E763),2))</f>
        <v/>
      </c>
      <c r="J763" s="17" t="str">
        <f>IF(OR(H763="",D763=""),"",ROUND(H763/IF($B$5="نعم",1+$B$6,1)-D763-N(E763),2))</f>
        <v/>
      </c>
      <c r="K763" s="18" t="str">
        <f>IF(OR(J763="",N(H763)&lt;=0),"",J763/(H763/IF($B$5="نعم",1+$B$6,1)))</f>
        <v/>
      </c>
      <c r="L763" s="18" t="str">
        <f>IF(OR(I763="",J763="",N(I763)&lt;=0),"",1-J763/I763)</f>
        <v/>
      </c>
      <c r="M763" s="14"/>
      <c r="N763" s="19" t="str">
        <f>IF(AND(A763="",C763=""),"",IF(A763="","رقم المنتج ناقص",IF(AND($B$9="سلة",ISERROR(VALUE(A763))),"رقم المنتج: أرقام إنجليزية بس",IF(COUNTIF($A$11:$A$1010,A763)&gt;1,"رقم المنتج مكرر",IF(C763="","السعر الحالي ناقص",IF(H763="","حط نسبة خصم أو سعر عرض",IF(H763&lt;=0,"سعر العرض لازم يكون أكبر من صفر",IF(H763&gt;=C763,"سعر العرض = السعر أو أعلى",IF(AND(J763&lt;&gt;"",N(J763)&lt;0,M763&lt;&gt;"نعم"),"تحت التكلفة",IF($B$4="","حط نهاية العرض فوق",IF(AND($B$2&lt;&gt;"",$B$4&lt;$B$2),"النهاية قبل البداية",IF($B$4&lt;TODAY(),"تاريخ النهاية راح",IF(D763="","تمام، بس بدون تكلفة (ما نقدر نحسب ربحك)",IF(N(J763)&lt;0,"تحت التكلفة، وانت قاصد",IF(K763&lt;$B$7,"تمام، بس هامشك أقل من حدّك","جاهز")))))))))))))))</f>
        <v/>
      </c>
      <c r="O763" s="19" t="b">
        <f>AND(N763&lt;&gt;"",ISNA(MATCH(N763,{"رقم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4">
      <c r="A764" s="13"/>
      <c r="B764" s="14"/>
      <c r="C764" s="15"/>
      <c r="D764" s="15"/>
      <c r="E764" s="15"/>
      <c r="F764" s="16"/>
      <c r="G764" s="15"/>
      <c r="H764" s="17" t="str">
        <f>IF(OR(C764="",AND(F764="",G764="")),"",IF(G764&lt;&gt;"",ROUND(G764,2),IF($B$8="ريال كامل",ROUNDDOWN(C764*(1-IF(F764&gt;1,F764/100,F764)),0),IF($B$8="ينتهي بـ ٩",ROUND((C764*(1-IF(F764&gt;1,F764/100,F764))+1)/10,0)*10-1,ROUND(C764*(1-IF(F764&gt;1,F764/100,F764)),2)))))</f>
        <v/>
      </c>
      <c r="I764" s="17" t="str">
        <f>IF(OR(C764="",D764=""),"",ROUND(C764/IF($B$5="نعم",1+$B$6,1)-D764-N(E764),2))</f>
        <v/>
      </c>
      <c r="J764" s="17" t="str">
        <f>IF(OR(H764="",D764=""),"",ROUND(H764/IF($B$5="نعم",1+$B$6,1)-D764-N(E764),2))</f>
        <v/>
      </c>
      <c r="K764" s="18" t="str">
        <f>IF(OR(J764="",N(H764)&lt;=0),"",J764/(H764/IF($B$5="نعم",1+$B$6,1)))</f>
        <v/>
      </c>
      <c r="L764" s="18" t="str">
        <f>IF(OR(I764="",J764="",N(I764)&lt;=0),"",1-J764/I764)</f>
        <v/>
      </c>
      <c r="M764" s="14"/>
      <c r="N764" s="19" t="str">
        <f>IF(AND(A764="",C764=""),"",IF(A764="","رقم المنتج ناقص",IF(AND($B$9="سلة",ISERROR(VALUE(A764))),"رقم المنتج: أرقام إنجليزية بس",IF(COUNTIF($A$11:$A$1010,A764)&gt;1,"رقم المنتج مكرر",IF(C764="","السعر الحالي ناقص",IF(H764="","حط نسبة خصم أو سعر عرض",IF(H764&lt;=0,"سعر العرض لازم يكون أكبر من صفر",IF(H764&gt;=C764,"سعر العرض = السعر أو أعلى",IF(AND(J764&lt;&gt;"",N(J764)&lt;0,M764&lt;&gt;"نعم"),"تحت التكلفة",IF($B$4="","حط نهاية العرض فوق",IF(AND($B$2&lt;&gt;"",$B$4&lt;$B$2),"النهاية قبل البداية",IF($B$4&lt;TODAY(),"تاريخ النهاية راح",IF(D764="","تمام، بس بدون تكلفة (ما نقدر نحسب ربحك)",IF(N(J764)&lt;0,"تحت التكلفة، وانت قاصد",IF(K764&lt;$B$7,"تمام، بس هامشك أقل من حدّك","جاهز")))))))))))))))</f>
        <v/>
      </c>
      <c r="O764" s="19" t="b">
        <f>AND(N764&lt;&gt;"",ISNA(MATCH(N764,{"رقم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5">
      <c r="A765" s="13"/>
      <c r="B765" s="14"/>
      <c r="C765" s="15"/>
      <c r="D765" s="15"/>
      <c r="E765" s="15"/>
      <c r="F765" s="16"/>
      <c r="G765" s="15"/>
      <c r="H765" s="17" t="str">
        <f>IF(OR(C765="",AND(F765="",G765="")),"",IF(G765&lt;&gt;"",ROUND(G765,2),IF($B$8="ريال كامل",ROUNDDOWN(C765*(1-IF(F765&gt;1,F765/100,F765)),0),IF($B$8="ينتهي بـ ٩",ROUND((C765*(1-IF(F765&gt;1,F765/100,F765))+1)/10,0)*10-1,ROUND(C765*(1-IF(F765&gt;1,F765/100,F765)),2)))))</f>
        <v/>
      </c>
      <c r="I765" s="17" t="str">
        <f>IF(OR(C765="",D765=""),"",ROUND(C765/IF($B$5="نعم",1+$B$6,1)-D765-N(E765),2))</f>
        <v/>
      </c>
      <c r="J765" s="17" t="str">
        <f>IF(OR(H765="",D765=""),"",ROUND(H765/IF($B$5="نعم",1+$B$6,1)-D765-N(E765),2))</f>
        <v/>
      </c>
      <c r="K765" s="18" t="str">
        <f>IF(OR(J765="",N(H765)&lt;=0),"",J765/(H765/IF($B$5="نعم",1+$B$6,1)))</f>
        <v/>
      </c>
      <c r="L765" s="18" t="str">
        <f>IF(OR(I765="",J765="",N(I765)&lt;=0),"",1-J765/I765)</f>
        <v/>
      </c>
      <c r="M765" s="14"/>
      <c r="N765" s="19" t="str">
        <f>IF(AND(A765="",C765=""),"",IF(A765="","رقم المنتج ناقص",IF(AND($B$9="سلة",ISERROR(VALUE(A765))),"رقم المنتج: أرقام إنجليزية بس",IF(COUNTIF($A$11:$A$1010,A765)&gt;1,"رقم المنتج مكرر",IF(C765="","السعر الحالي ناقص",IF(H765="","حط نسبة خصم أو سعر عرض",IF(H765&lt;=0,"سعر العرض لازم يكون أكبر من صفر",IF(H765&gt;=C765,"سعر العرض = السعر أو أعلى",IF(AND(J765&lt;&gt;"",N(J765)&lt;0,M765&lt;&gt;"نعم"),"تحت التكلفة",IF($B$4="","حط نهاية العرض فوق",IF(AND($B$2&lt;&gt;"",$B$4&lt;$B$2),"النهاية قبل البداية",IF($B$4&lt;TODAY(),"تاريخ النهاية راح",IF(D765="","تمام، بس بدون تكلفة (ما نقدر نحسب ربحك)",IF(N(J765)&lt;0,"تحت التكلفة، وانت قاصد",IF(K765&lt;$B$7,"تمام، بس هامشك أقل من حدّك","جاهز")))))))))))))))</f>
        <v/>
      </c>
      <c r="O765" s="19" t="b">
        <f>AND(N765&lt;&gt;"",ISNA(MATCH(N765,{"رقم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6">
      <c r="A766" s="13"/>
      <c r="B766" s="14"/>
      <c r="C766" s="15"/>
      <c r="D766" s="15"/>
      <c r="E766" s="15"/>
      <c r="F766" s="16"/>
      <c r="G766" s="15"/>
      <c r="H766" s="17" t="str">
        <f>IF(OR(C766="",AND(F766="",G766="")),"",IF(G766&lt;&gt;"",ROUND(G766,2),IF($B$8="ريال كامل",ROUNDDOWN(C766*(1-IF(F766&gt;1,F766/100,F766)),0),IF($B$8="ينتهي بـ ٩",ROUND((C766*(1-IF(F766&gt;1,F766/100,F766))+1)/10,0)*10-1,ROUND(C766*(1-IF(F766&gt;1,F766/100,F766)),2)))))</f>
        <v/>
      </c>
      <c r="I766" s="17" t="str">
        <f>IF(OR(C766="",D766=""),"",ROUND(C766/IF($B$5="نعم",1+$B$6,1)-D766-N(E766),2))</f>
        <v/>
      </c>
      <c r="J766" s="17" t="str">
        <f>IF(OR(H766="",D766=""),"",ROUND(H766/IF($B$5="نعم",1+$B$6,1)-D766-N(E766),2))</f>
        <v/>
      </c>
      <c r="K766" s="18" t="str">
        <f>IF(OR(J766="",N(H766)&lt;=0),"",J766/(H766/IF($B$5="نعم",1+$B$6,1)))</f>
        <v/>
      </c>
      <c r="L766" s="18" t="str">
        <f>IF(OR(I766="",J766="",N(I766)&lt;=0),"",1-J766/I766)</f>
        <v/>
      </c>
      <c r="M766" s="14"/>
      <c r="N766" s="19" t="str">
        <f>IF(AND(A766="",C766=""),"",IF(A766="","رقم المنتج ناقص",IF(AND($B$9="سلة",ISERROR(VALUE(A766))),"رقم المنتج: أرقام إنجليزية بس",IF(COUNTIF($A$11:$A$1010,A766)&gt;1,"رقم المنتج مكرر",IF(C766="","السعر الحالي ناقص",IF(H766="","حط نسبة خصم أو سعر عرض",IF(H766&lt;=0,"سعر العرض لازم يكون أكبر من صفر",IF(H766&gt;=C766,"سعر العرض = السعر أو أعلى",IF(AND(J766&lt;&gt;"",N(J766)&lt;0,M766&lt;&gt;"نعم"),"تحت التكلفة",IF($B$4="","حط نهاية العرض فوق",IF(AND($B$2&lt;&gt;"",$B$4&lt;$B$2),"النهاية قبل البداية",IF($B$4&lt;TODAY(),"تاريخ النهاية راح",IF(D766="","تمام، بس بدون تكلفة (ما نقدر نحسب ربحك)",IF(N(J766)&lt;0,"تحت التكلفة، وانت قاصد",IF(K766&lt;$B$7,"تمام، بس هامشك أقل من حدّك","جاهز")))))))))))))))</f>
        <v/>
      </c>
      <c r="O766" s="19" t="b">
        <f>AND(N766&lt;&gt;"",ISNA(MATCH(N766,{"رقم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7">
      <c r="A767" s="13"/>
      <c r="B767" s="14"/>
      <c r="C767" s="15"/>
      <c r="D767" s="15"/>
      <c r="E767" s="15"/>
      <c r="F767" s="16"/>
      <c r="G767" s="15"/>
      <c r="H767" s="17" t="str">
        <f>IF(OR(C767="",AND(F767="",G767="")),"",IF(G767&lt;&gt;"",ROUND(G767,2),IF($B$8="ريال كامل",ROUNDDOWN(C767*(1-IF(F767&gt;1,F767/100,F767)),0),IF($B$8="ينتهي بـ ٩",ROUND((C767*(1-IF(F767&gt;1,F767/100,F767))+1)/10,0)*10-1,ROUND(C767*(1-IF(F767&gt;1,F767/100,F767)),2)))))</f>
        <v/>
      </c>
      <c r="I767" s="17" t="str">
        <f>IF(OR(C767="",D767=""),"",ROUND(C767/IF($B$5="نعم",1+$B$6,1)-D767-N(E767),2))</f>
        <v/>
      </c>
      <c r="J767" s="17" t="str">
        <f>IF(OR(H767="",D767=""),"",ROUND(H767/IF($B$5="نعم",1+$B$6,1)-D767-N(E767),2))</f>
        <v/>
      </c>
      <c r="K767" s="18" t="str">
        <f>IF(OR(J767="",N(H767)&lt;=0),"",J767/(H767/IF($B$5="نعم",1+$B$6,1)))</f>
        <v/>
      </c>
      <c r="L767" s="18" t="str">
        <f>IF(OR(I767="",J767="",N(I767)&lt;=0),"",1-J767/I767)</f>
        <v/>
      </c>
      <c r="M767" s="14"/>
      <c r="N767" s="19" t="str">
        <f>IF(AND(A767="",C767=""),"",IF(A767="","رقم المنتج ناقص",IF(AND($B$9="سلة",ISERROR(VALUE(A767))),"رقم المنتج: أرقام إنجليزية بس",IF(COUNTIF($A$11:$A$1010,A767)&gt;1,"رقم المنتج مكرر",IF(C767="","السعر الحالي ناقص",IF(H767="","حط نسبة خصم أو سعر عرض",IF(H767&lt;=0,"سعر العرض لازم يكون أكبر من صفر",IF(H767&gt;=C767,"سعر العرض = السعر أو أعلى",IF(AND(J767&lt;&gt;"",N(J767)&lt;0,M767&lt;&gt;"نعم"),"تحت التكلفة",IF($B$4="","حط نهاية العرض فوق",IF(AND($B$2&lt;&gt;"",$B$4&lt;$B$2),"النهاية قبل البداية",IF($B$4&lt;TODAY(),"تاريخ النهاية راح",IF(D767="","تمام، بس بدون تكلفة (ما نقدر نحسب ربحك)",IF(N(J767)&lt;0,"تحت التكلفة، وانت قاصد",IF(K767&lt;$B$7,"تمام، بس هامشك أقل من حدّك","جاهز")))))))))))))))</f>
        <v/>
      </c>
      <c r="O767" s="19" t="b">
        <f>AND(N767&lt;&gt;"",ISNA(MATCH(N767,{"رقم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8">
      <c r="A768" s="13"/>
      <c r="B768" s="14"/>
      <c r="C768" s="15"/>
      <c r="D768" s="15"/>
      <c r="E768" s="15"/>
      <c r="F768" s="16"/>
      <c r="G768" s="15"/>
      <c r="H768" s="17" t="str">
        <f>IF(OR(C768="",AND(F768="",G768="")),"",IF(G768&lt;&gt;"",ROUND(G768,2),IF($B$8="ريال كامل",ROUNDDOWN(C768*(1-IF(F768&gt;1,F768/100,F768)),0),IF($B$8="ينتهي بـ ٩",ROUND((C768*(1-IF(F768&gt;1,F768/100,F768))+1)/10,0)*10-1,ROUND(C768*(1-IF(F768&gt;1,F768/100,F768)),2)))))</f>
        <v/>
      </c>
      <c r="I768" s="17" t="str">
        <f>IF(OR(C768="",D768=""),"",ROUND(C768/IF($B$5="نعم",1+$B$6,1)-D768-N(E768),2))</f>
        <v/>
      </c>
      <c r="J768" s="17" t="str">
        <f>IF(OR(H768="",D768=""),"",ROUND(H768/IF($B$5="نعم",1+$B$6,1)-D768-N(E768),2))</f>
        <v/>
      </c>
      <c r="K768" s="18" t="str">
        <f>IF(OR(J768="",N(H768)&lt;=0),"",J768/(H768/IF($B$5="نعم",1+$B$6,1)))</f>
        <v/>
      </c>
      <c r="L768" s="18" t="str">
        <f>IF(OR(I768="",J768="",N(I768)&lt;=0),"",1-J768/I768)</f>
        <v/>
      </c>
      <c r="M768" s="14"/>
      <c r="N768" s="19" t="str">
        <f>IF(AND(A768="",C768=""),"",IF(A768="","رقم المنتج ناقص",IF(AND($B$9="سلة",ISERROR(VALUE(A768))),"رقم المنتج: أرقام إنجليزية بس",IF(COUNTIF($A$11:$A$1010,A768)&gt;1,"رقم المنتج مكرر",IF(C768="","السعر الحالي ناقص",IF(H768="","حط نسبة خصم أو سعر عرض",IF(H768&lt;=0,"سعر العرض لازم يكون أكبر من صفر",IF(H768&gt;=C768,"سعر العرض = السعر أو أعلى",IF(AND(J768&lt;&gt;"",N(J768)&lt;0,M768&lt;&gt;"نعم"),"تحت التكلفة",IF($B$4="","حط نهاية العرض فوق",IF(AND($B$2&lt;&gt;"",$B$4&lt;$B$2),"النهاية قبل البداية",IF($B$4&lt;TODAY(),"تاريخ النهاية راح",IF(D768="","تمام، بس بدون تكلفة (ما نقدر نحسب ربحك)",IF(N(J768)&lt;0,"تحت التكلفة، وانت قاصد",IF(K768&lt;$B$7,"تمام، بس هامشك أقل من حدّك","جاهز")))))))))))))))</f>
        <v/>
      </c>
      <c r="O768" s="19" t="b">
        <f>AND(N768&lt;&gt;"",ISNA(MATCH(N768,{"رقم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69">
      <c r="A769" s="13"/>
      <c r="B769" s="14"/>
      <c r="C769" s="15"/>
      <c r="D769" s="15"/>
      <c r="E769" s="15"/>
      <c r="F769" s="16"/>
      <c r="G769" s="15"/>
      <c r="H769" s="17" t="str">
        <f>IF(OR(C769="",AND(F769="",G769="")),"",IF(G769&lt;&gt;"",ROUND(G769,2),IF($B$8="ريال كامل",ROUNDDOWN(C769*(1-IF(F769&gt;1,F769/100,F769)),0),IF($B$8="ينتهي بـ ٩",ROUND((C769*(1-IF(F769&gt;1,F769/100,F769))+1)/10,0)*10-1,ROUND(C769*(1-IF(F769&gt;1,F769/100,F769)),2)))))</f>
        <v/>
      </c>
      <c r="I769" s="17" t="str">
        <f>IF(OR(C769="",D769=""),"",ROUND(C769/IF($B$5="نعم",1+$B$6,1)-D769-N(E769),2))</f>
        <v/>
      </c>
      <c r="J769" s="17" t="str">
        <f>IF(OR(H769="",D769=""),"",ROUND(H769/IF($B$5="نعم",1+$B$6,1)-D769-N(E769),2))</f>
        <v/>
      </c>
      <c r="K769" s="18" t="str">
        <f>IF(OR(J769="",N(H769)&lt;=0),"",J769/(H769/IF($B$5="نعم",1+$B$6,1)))</f>
        <v/>
      </c>
      <c r="L769" s="18" t="str">
        <f>IF(OR(I769="",J769="",N(I769)&lt;=0),"",1-J769/I769)</f>
        <v/>
      </c>
      <c r="M769" s="14"/>
      <c r="N769" s="19" t="str">
        <f>IF(AND(A769="",C769=""),"",IF(A769="","رقم المنتج ناقص",IF(AND($B$9="سلة",ISERROR(VALUE(A769))),"رقم المنتج: أرقام إنجليزية بس",IF(COUNTIF($A$11:$A$1010,A769)&gt;1,"رقم المنتج مكرر",IF(C769="","السعر الحالي ناقص",IF(H769="","حط نسبة خصم أو سعر عرض",IF(H769&lt;=0,"سعر العرض لازم يكون أكبر من صفر",IF(H769&gt;=C769,"سعر العرض = السعر أو أعلى",IF(AND(J769&lt;&gt;"",N(J769)&lt;0,M769&lt;&gt;"نعم"),"تحت التكلفة",IF($B$4="","حط نهاية العرض فوق",IF(AND($B$2&lt;&gt;"",$B$4&lt;$B$2),"النهاية قبل البداية",IF($B$4&lt;TODAY(),"تاريخ النهاية راح",IF(D769="","تمام، بس بدون تكلفة (ما نقدر نحسب ربحك)",IF(N(J769)&lt;0,"تحت التكلفة، وانت قاصد",IF(K769&lt;$B$7,"تمام، بس هامشك أقل من حدّك","جاهز")))))))))))))))</f>
        <v/>
      </c>
      <c r="O769" s="19" t="b">
        <f>AND(N769&lt;&gt;"",ISNA(MATCH(N769,{"رقم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0">
      <c r="A770" s="13"/>
      <c r="B770" s="14"/>
      <c r="C770" s="15"/>
      <c r="D770" s="15"/>
      <c r="E770" s="15"/>
      <c r="F770" s="16"/>
      <c r="G770" s="15"/>
      <c r="H770" s="17" t="str">
        <f>IF(OR(C770="",AND(F770="",G770="")),"",IF(G770&lt;&gt;"",ROUND(G770,2),IF($B$8="ريال كامل",ROUNDDOWN(C770*(1-IF(F770&gt;1,F770/100,F770)),0),IF($B$8="ينتهي بـ ٩",ROUND((C770*(1-IF(F770&gt;1,F770/100,F770))+1)/10,0)*10-1,ROUND(C770*(1-IF(F770&gt;1,F770/100,F770)),2)))))</f>
        <v/>
      </c>
      <c r="I770" s="17" t="str">
        <f>IF(OR(C770="",D770=""),"",ROUND(C770/IF($B$5="نعم",1+$B$6,1)-D770-N(E770),2))</f>
        <v/>
      </c>
      <c r="J770" s="17" t="str">
        <f>IF(OR(H770="",D770=""),"",ROUND(H770/IF($B$5="نعم",1+$B$6,1)-D770-N(E770),2))</f>
        <v/>
      </c>
      <c r="K770" s="18" t="str">
        <f>IF(OR(J770="",N(H770)&lt;=0),"",J770/(H770/IF($B$5="نعم",1+$B$6,1)))</f>
        <v/>
      </c>
      <c r="L770" s="18" t="str">
        <f>IF(OR(I770="",J770="",N(I770)&lt;=0),"",1-J770/I770)</f>
        <v/>
      </c>
      <c r="M770" s="14"/>
      <c r="N770" s="19" t="str">
        <f>IF(AND(A770="",C770=""),"",IF(A770="","رقم المنتج ناقص",IF(AND($B$9="سلة",ISERROR(VALUE(A770))),"رقم المنتج: أرقام إنجليزية بس",IF(COUNTIF($A$11:$A$1010,A770)&gt;1,"رقم المنتج مكرر",IF(C770="","السعر الحالي ناقص",IF(H770="","حط نسبة خصم أو سعر عرض",IF(H770&lt;=0,"سعر العرض لازم يكون أكبر من صفر",IF(H770&gt;=C770,"سعر العرض = السعر أو أعلى",IF(AND(J770&lt;&gt;"",N(J770)&lt;0,M770&lt;&gt;"نعم"),"تحت التكلفة",IF($B$4="","حط نهاية العرض فوق",IF(AND($B$2&lt;&gt;"",$B$4&lt;$B$2),"النهاية قبل البداية",IF($B$4&lt;TODAY(),"تاريخ النهاية راح",IF(D770="","تمام، بس بدون تكلفة (ما نقدر نحسب ربحك)",IF(N(J770)&lt;0,"تحت التكلفة، وانت قاصد",IF(K770&lt;$B$7,"تمام، بس هامشك أقل من حدّك","جاهز")))))))))))))))</f>
        <v/>
      </c>
      <c r="O770" s="19" t="b">
        <f>AND(N770&lt;&gt;"",ISNA(MATCH(N770,{"رقم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1">
      <c r="A771" s="13"/>
      <c r="B771" s="14"/>
      <c r="C771" s="15"/>
      <c r="D771" s="15"/>
      <c r="E771" s="15"/>
      <c r="F771" s="16"/>
      <c r="G771" s="15"/>
      <c r="H771" s="17" t="str">
        <f>IF(OR(C771="",AND(F771="",G771="")),"",IF(G771&lt;&gt;"",ROUND(G771,2),IF($B$8="ريال كامل",ROUNDDOWN(C771*(1-IF(F771&gt;1,F771/100,F771)),0),IF($B$8="ينتهي بـ ٩",ROUND((C771*(1-IF(F771&gt;1,F771/100,F771))+1)/10,0)*10-1,ROUND(C771*(1-IF(F771&gt;1,F771/100,F771)),2)))))</f>
        <v/>
      </c>
      <c r="I771" s="17" t="str">
        <f>IF(OR(C771="",D771=""),"",ROUND(C771/IF($B$5="نعم",1+$B$6,1)-D771-N(E771),2))</f>
        <v/>
      </c>
      <c r="J771" s="17" t="str">
        <f>IF(OR(H771="",D771=""),"",ROUND(H771/IF($B$5="نعم",1+$B$6,1)-D771-N(E771),2))</f>
        <v/>
      </c>
      <c r="K771" s="18" t="str">
        <f>IF(OR(J771="",N(H771)&lt;=0),"",J771/(H771/IF($B$5="نعم",1+$B$6,1)))</f>
        <v/>
      </c>
      <c r="L771" s="18" t="str">
        <f>IF(OR(I771="",J771="",N(I771)&lt;=0),"",1-J771/I771)</f>
        <v/>
      </c>
      <c r="M771" s="14"/>
      <c r="N771" s="19" t="str">
        <f>IF(AND(A771="",C771=""),"",IF(A771="","رقم المنتج ناقص",IF(AND($B$9="سلة",ISERROR(VALUE(A771))),"رقم المنتج: أرقام إنجليزية بس",IF(COUNTIF($A$11:$A$1010,A771)&gt;1,"رقم المنتج مكرر",IF(C771="","السعر الحالي ناقص",IF(H771="","حط نسبة خصم أو سعر عرض",IF(H771&lt;=0,"سعر العرض لازم يكون أكبر من صفر",IF(H771&gt;=C771,"سعر العرض = السعر أو أعلى",IF(AND(J771&lt;&gt;"",N(J771)&lt;0,M771&lt;&gt;"نعم"),"تحت التكلفة",IF($B$4="","حط نهاية العرض فوق",IF(AND($B$2&lt;&gt;"",$B$4&lt;$B$2),"النهاية قبل البداية",IF($B$4&lt;TODAY(),"تاريخ النهاية راح",IF(D771="","تمام، بس بدون تكلفة (ما نقدر نحسب ربحك)",IF(N(J771)&lt;0,"تحت التكلفة، وانت قاصد",IF(K771&lt;$B$7,"تمام، بس هامشك أقل من حدّك","جاهز")))))))))))))))</f>
        <v/>
      </c>
      <c r="O771" s="19" t="b">
        <f>AND(N771&lt;&gt;"",ISNA(MATCH(N771,{"رقم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2">
      <c r="A772" s="13"/>
      <c r="B772" s="14"/>
      <c r="C772" s="15"/>
      <c r="D772" s="15"/>
      <c r="E772" s="15"/>
      <c r="F772" s="16"/>
      <c r="G772" s="15"/>
      <c r="H772" s="17" t="str">
        <f>IF(OR(C772="",AND(F772="",G772="")),"",IF(G772&lt;&gt;"",ROUND(G772,2),IF($B$8="ريال كامل",ROUNDDOWN(C772*(1-IF(F772&gt;1,F772/100,F772)),0),IF($B$8="ينتهي بـ ٩",ROUND((C772*(1-IF(F772&gt;1,F772/100,F772))+1)/10,0)*10-1,ROUND(C772*(1-IF(F772&gt;1,F772/100,F772)),2)))))</f>
        <v/>
      </c>
      <c r="I772" s="17" t="str">
        <f>IF(OR(C772="",D772=""),"",ROUND(C772/IF($B$5="نعم",1+$B$6,1)-D772-N(E772),2))</f>
        <v/>
      </c>
      <c r="J772" s="17" t="str">
        <f>IF(OR(H772="",D772=""),"",ROUND(H772/IF($B$5="نعم",1+$B$6,1)-D772-N(E772),2))</f>
        <v/>
      </c>
      <c r="K772" s="18" t="str">
        <f>IF(OR(J772="",N(H772)&lt;=0),"",J772/(H772/IF($B$5="نعم",1+$B$6,1)))</f>
        <v/>
      </c>
      <c r="L772" s="18" t="str">
        <f>IF(OR(I772="",J772="",N(I772)&lt;=0),"",1-J772/I772)</f>
        <v/>
      </c>
      <c r="M772" s="14"/>
      <c r="N772" s="19" t="str">
        <f>IF(AND(A772="",C772=""),"",IF(A772="","رقم المنتج ناقص",IF(AND($B$9="سلة",ISERROR(VALUE(A772))),"رقم المنتج: أرقام إنجليزية بس",IF(COUNTIF($A$11:$A$1010,A772)&gt;1,"رقم المنتج مكرر",IF(C772="","السعر الحالي ناقص",IF(H772="","حط نسبة خصم أو سعر عرض",IF(H772&lt;=0,"سعر العرض لازم يكون أكبر من صفر",IF(H772&gt;=C772,"سعر العرض = السعر أو أعلى",IF(AND(J772&lt;&gt;"",N(J772)&lt;0,M772&lt;&gt;"نعم"),"تحت التكلفة",IF($B$4="","حط نهاية العرض فوق",IF(AND($B$2&lt;&gt;"",$B$4&lt;$B$2),"النهاية قبل البداية",IF($B$4&lt;TODAY(),"تاريخ النهاية راح",IF(D772="","تمام، بس بدون تكلفة (ما نقدر نحسب ربحك)",IF(N(J772)&lt;0,"تحت التكلفة، وانت قاصد",IF(K772&lt;$B$7,"تمام، بس هامشك أقل من حدّك","جاهز")))))))))))))))</f>
        <v/>
      </c>
      <c r="O772" s="19" t="b">
        <f>AND(N772&lt;&gt;"",ISNA(MATCH(N772,{"رقم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3">
      <c r="A773" s="13"/>
      <c r="B773" s="14"/>
      <c r="C773" s="15"/>
      <c r="D773" s="15"/>
      <c r="E773" s="15"/>
      <c r="F773" s="16"/>
      <c r="G773" s="15"/>
      <c r="H773" s="17" t="str">
        <f>IF(OR(C773="",AND(F773="",G773="")),"",IF(G773&lt;&gt;"",ROUND(G773,2),IF($B$8="ريال كامل",ROUNDDOWN(C773*(1-IF(F773&gt;1,F773/100,F773)),0),IF($B$8="ينتهي بـ ٩",ROUND((C773*(1-IF(F773&gt;1,F773/100,F773))+1)/10,0)*10-1,ROUND(C773*(1-IF(F773&gt;1,F773/100,F773)),2)))))</f>
        <v/>
      </c>
      <c r="I773" s="17" t="str">
        <f>IF(OR(C773="",D773=""),"",ROUND(C773/IF($B$5="نعم",1+$B$6,1)-D773-N(E773),2))</f>
        <v/>
      </c>
      <c r="J773" s="17" t="str">
        <f>IF(OR(H773="",D773=""),"",ROUND(H773/IF($B$5="نعم",1+$B$6,1)-D773-N(E773),2))</f>
        <v/>
      </c>
      <c r="K773" s="18" t="str">
        <f>IF(OR(J773="",N(H773)&lt;=0),"",J773/(H773/IF($B$5="نعم",1+$B$6,1)))</f>
        <v/>
      </c>
      <c r="L773" s="18" t="str">
        <f>IF(OR(I773="",J773="",N(I773)&lt;=0),"",1-J773/I773)</f>
        <v/>
      </c>
      <c r="M773" s="14"/>
      <c r="N773" s="19" t="str">
        <f>IF(AND(A773="",C773=""),"",IF(A773="","رقم المنتج ناقص",IF(AND($B$9="سلة",ISERROR(VALUE(A773))),"رقم المنتج: أرقام إنجليزية بس",IF(COUNTIF($A$11:$A$1010,A773)&gt;1,"رقم المنتج مكرر",IF(C773="","السعر الحالي ناقص",IF(H773="","حط نسبة خصم أو سعر عرض",IF(H773&lt;=0,"سعر العرض لازم يكون أكبر من صفر",IF(H773&gt;=C773,"سعر العرض = السعر أو أعلى",IF(AND(J773&lt;&gt;"",N(J773)&lt;0,M773&lt;&gt;"نعم"),"تحت التكلفة",IF($B$4="","حط نهاية العرض فوق",IF(AND($B$2&lt;&gt;"",$B$4&lt;$B$2),"النهاية قبل البداية",IF($B$4&lt;TODAY(),"تاريخ النهاية راح",IF(D773="","تمام، بس بدون تكلفة (ما نقدر نحسب ربحك)",IF(N(J773)&lt;0,"تحت التكلفة، وانت قاصد",IF(K773&lt;$B$7,"تمام، بس هامشك أقل من حدّك","جاهز")))))))))))))))</f>
        <v/>
      </c>
      <c r="O773" s="19" t="b">
        <f>AND(N773&lt;&gt;"",ISNA(MATCH(N773,{"رقم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4">
      <c r="A774" s="13"/>
      <c r="B774" s="14"/>
      <c r="C774" s="15"/>
      <c r="D774" s="15"/>
      <c r="E774" s="15"/>
      <c r="F774" s="16"/>
      <c r="G774" s="15"/>
      <c r="H774" s="17" t="str">
        <f>IF(OR(C774="",AND(F774="",G774="")),"",IF(G774&lt;&gt;"",ROUND(G774,2),IF($B$8="ريال كامل",ROUNDDOWN(C774*(1-IF(F774&gt;1,F774/100,F774)),0),IF($B$8="ينتهي بـ ٩",ROUND((C774*(1-IF(F774&gt;1,F774/100,F774))+1)/10,0)*10-1,ROUND(C774*(1-IF(F774&gt;1,F774/100,F774)),2)))))</f>
        <v/>
      </c>
      <c r="I774" s="17" t="str">
        <f>IF(OR(C774="",D774=""),"",ROUND(C774/IF($B$5="نعم",1+$B$6,1)-D774-N(E774),2))</f>
        <v/>
      </c>
      <c r="J774" s="17" t="str">
        <f>IF(OR(H774="",D774=""),"",ROUND(H774/IF($B$5="نعم",1+$B$6,1)-D774-N(E774),2))</f>
        <v/>
      </c>
      <c r="K774" s="18" t="str">
        <f>IF(OR(J774="",N(H774)&lt;=0),"",J774/(H774/IF($B$5="نعم",1+$B$6,1)))</f>
        <v/>
      </c>
      <c r="L774" s="18" t="str">
        <f>IF(OR(I774="",J774="",N(I774)&lt;=0),"",1-J774/I774)</f>
        <v/>
      </c>
      <c r="M774" s="14"/>
      <c r="N774" s="19" t="str">
        <f>IF(AND(A774="",C774=""),"",IF(A774="","رقم المنتج ناقص",IF(AND($B$9="سلة",ISERROR(VALUE(A774))),"رقم المنتج: أرقام إنجليزية بس",IF(COUNTIF($A$11:$A$1010,A774)&gt;1,"رقم المنتج مكرر",IF(C774="","السعر الحالي ناقص",IF(H774="","حط نسبة خصم أو سعر عرض",IF(H774&lt;=0,"سعر العرض لازم يكون أكبر من صفر",IF(H774&gt;=C774,"سعر العرض = السعر أو أعلى",IF(AND(J774&lt;&gt;"",N(J774)&lt;0,M774&lt;&gt;"نعم"),"تحت التكلفة",IF($B$4="","حط نهاية العرض فوق",IF(AND($B$2&lt;&gt;"",$B$4&lt;$B$2),"النهاية قبل البداية",IF($B$4&lt;TODAY(),"تاريخ النهاية راح",IF(D774="","تمام، بس بدون تكلفة (ما نقدر نحسب ربحك)",IF(N(J774)&lt;0,"تحت التكلفة، وانت قاصد",IF(K774&lt;$B$7,"تمام، بس هامشك أقل من حدّك","جاهز")))))))))))))))</f>
        <v/>
      </c>
      <c r="O774" s="19" t="b">
        <f>AND(N774&lt;&gt;"",ISNA(MATCH(N774,{"رقم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5">
      <c r="A775" s="13"/>
      <c r="B775" s="14"/>
      <c r="C775" s="15"/>
      <c r="D775" s="15"/>
      <c r="E775" s="15"/>
      <c r="F775" s="16"/>
      <c r="G775" s="15"/>
      <c r="H775" s="17" t="str">
        <f>IF(OR(C775="",AND(F775="",G775="")),"",IF(G775&lt;&gt;"",ROUND(G775,2),IF($B$8="ريال كامل",ROUNDDOWN(C775*(1-IF(F775&gt;1,F775/100,F775)),0),IF($B$8="ينتهي بـ ٩",ROUND((C775*(1-IF(F775&gt;1,F775/100,F775))+1)/10,0)*10-1,ROUND(C775*(1-IF(F775&gt;1,F775/100,F775)),2)))))</f>
        <v/>
      </c>
      <c r="I775" s="17" t="str">
        <f>IF(OR(C775="",D775=""),"",ROUND(C775/IF($B$5="نعم",1+$B$6,1)-D775-N(E775),2))</f>
        <v/>
      </c>
      <c r="J775" s="17" t="str">
        <f>IF(OR(H775="",D775=""),"",ROUND(H775/IF($B$5="نعم",1+$B$6,1)-D775-N(E775),2))</f>
        <v/>
      </c>
      <c r="K775" s="18" t="str">
        <f>IF(OR(J775="",N(H775)&lt;=0),"",J775/(H775/IF($B$5="نعم",1+$B$6,1)))</f>
        <v/>
      </c>
      <c r="L775" s="18" t="str">
        <f>IF(OR(I775="",J775="",N(I775)&lt;=0),"",1-J775/I775)</f>
        <v/>
      </c>
      <c r="M775" s="14"/>
      <c r="N775" s="19" t="str">
        <f>IF(AND(A775="",C775=""),"",IF(A775="","رقم المنتج ناقص",IF(AND($B$9="سلة",ISERROR(VALUE(A775))),"رقم المنتج: أرقام إنجليزية بس",IF(COUNTIF($A$11:$A$1010,A775)&gt;1,"رقم المنتج مكرر",IF(C775="","السعر الحالي ناقص",IF(H775="","حط نسبة خصم أو سعر عرض",IF(H775&lt;=0,"سعر العرض لازم يكون أكبر من صفر",IF(H775&gt;=C775,"سعر العرض = السعر أو أعلى",IF(AND(J775&lt;&gt;"",N(J775)&lt;0,M775&lt;&gt;"نعم"),"تحت التكلفة",IF($B$4="","حط نهاية العرض فوق",IF(AND($B$2&lt;&gt;"",$B$4&lt;$B$2),"النهاية قبل البداية",IF($B$4&lt;TODAY(),"تاريخ النهاية راح",IF(D775="","تمام، بس بدون تكلفة (ما نقدر نحسب ربحك)",IF(N(J775)&lt;0,"تحت التكلفة، وانت قاصد",IF(K775&lt;$B$7,"تمام، بس هامشك أقل من حدّك","جاهز")))))))))))))))</f>
        <v/>
      </c>
      <c r="O775" s="19" t="b">
        <f>AND(N775&lt;&gt;"",ISNA(MATCH(N775,{"رقم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6">
      <c r="A776" s="13"/>
      <c r="B776" s="14"/>
      <c r="C776" s="15"/>
      <c r="D776" s="15"/>
      <c r="E776" s="15"/>
      <c r="F776" s="16"/>
      <c r="G776" s="15"/>
      <c r="H776" s="17" t="str">
        <f>IF(OR(C776="",AND(F776="",G776="")),"",IF(G776&lt;&gt;"",ROUND(G776,2),IF($B$8="ريال كامل",ROUNDDOWN(C776*(1-IF(F776&gt;1,F776/100,F776)),0),IF($B$8="ينتهي بـ ٩",ROUND((C776*(1-IF(F776&gt;1,F776/100,F776))+1)/10,0)*10-1,ROUND(C776*(1-IF(F776&gt;1,F776/100,F776)),2)))))</f>
        <v/>
      </c>
      <c r="I776" s="17" t="str">
        <f>IF(OR(C776="",D776=""),"",ROUND(C776/IF($B$5="نعم",1+$B$6,1)-D776-N(E776),2))</f>
        <v/>
      </c>
      <c r="J776" s="17" t="str">
        <f>IF(OR(H776="",D776=""),"",ROUND(H776/IF($B$5="نعم",1+$B$6,1)-D776-N(E776),2))</f>
        <v/>
      </c>
      <c r="K776" s="18" t="str">
        <f>IF(OR(J776="",N(H776)&lt;=0),"",J776/(H776/IF($B$5="نعم",1+$B$6,1)))</f>
        <v/>
      </c>
      <c r="L776" s="18" t="str">
        <f>IF(OR(I776="",J776="",N(I776)&lt;=0),"",1-J776/I776)</f>
        <v/>
      </c>
      <c r="M776" s="14"/>
      <c r="N776" s="19" t="str">
        <f>IF(AND(A776="",C776=""),"",IF(A776="","رقم المنتج ناقص",IF(AND($B$9="سلة",ISERROR(VALUE(A776))),"رقم المنتج: أرقام إنجليزية بس",IF(COUNTIF($A$11:$A$1010,A776)&gt;1,"رقم المنتج مكرر",IF(C776="","السعر الحالي ناقص",IF(H776="","حط نسبة خصم أو سعر عرض",IF(H776&lt;=0,"سعر العرض لازم يكون أكبر من صفر",IF(H776&gt;=C776,"سعر العرض = السعر أو أعلى",IF(AND(J776&lt;&gt;"",N(J776)&lt;0,M776&lt;&gt;"نعم"),"تحت التكلفة",IF($B$4="","حط نهاية العرض فوق",IF(AND($B$2&lt;&gt;"",$B$4&lt;$B$2),"النهاية قبل البداية",IF($B$4&lt;TODAY(),"تاريخ النهاية راح",IF(D776="","تمام، بس بدون تكلفة (ما نقدر نحسب ربحك)",IF(N(J776)&lt;0,"تحت التكلفة، وانت قاصد",IF(K776&lt;$B$7,"تمام، بس هامشك أقل من حدّك","جاهز")))))))))))))))</f>
        <v/>
      </c>
      <c r="O776" s="19" t="b">
        <f>AND(N776&lt;&gt;"",ISNA(MATCH(N776,{"رقم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7">
      <c r="A777" s="13"/>
      <c r="B777" s="14"/>
      <c r="C777" s="15"/>
      <c r="D777" s="15"/>
      <c r="E777" s="15"/>
      <c r="F777" s="16"/>
      <c r="G777" s="15"/>
      <c r="H777" s="17" t="str">
        <f>IF(OR(C777="",AND(F777="",G777="")),"",IF(G777&lt;&gt;"",ROUND(G777,2),IF($B$8="ريال كامل",ROUNDDOWN(C777*(1-IF(F777&gt;1,F777/100,F777)),0),IF($B$8="ينتهي بـ ٩",ROUND((C777*(1-IF(F777&gt;1,F777/100,F777))+1)/10,0)*10-1,ROUND(C777*(1-IF(F777&gt;1,F777/100,F777)),2)))))</f>
        <v/>
      </c>
      <c r="I777" s="17" t="str">
        <f>IF(OR(C777="",D777=""),"",ROUND(C777/IF($B$5="نعم",1+$B$6,1)-D777-N(E777),2))</f>
        <v/>
      </c>
      <c r="J777" s="17" t="str">
        <f>IF(OR(H777="",D777=""),"",ROUND(H777/IF($B$5="نعم",1+$B$6,1)-D777-N(E777),2))</f>
        <v/>
      </c>
      <c r="K777" s="18" t="str">
        <f>IF(OR(J777="",N(H777)&lt;=0),"",J777/(H777/IF($B$5="نعم",1+$B$6,1)))</f>
        <v/>
      </c>
      <c r="L777" s="18" t="str">
        <f>IF(OR(I777="",J777="",N(I777)&lt;=0),"",1-J777/I777)</f>
        <v/>
      </c>
      <c r="M777" s="14"/>
      <c r="N777" s="19" t="str">
        <f>IF(AND(A777="",C777=""),"",IF(A777="","رقم المنتج ناقص",IF(AND($B$9="سلة",ISERROR(VALUE(A777))),"رقم المنتج: أرقام إنجليزية بس",IF(COUNTIF($A$11:$A$1010,A777)&gt;1,"رقم المنتج مكرر",IF(C777="","السعر الحالي ناقص",IF(H777="","حط نسبة خصم أو سعر عرض",IF(H777&lt;=0,"سعر العرض لازم يكون أكبر من صفر",IF(H777&gt;=C777,"سعر العرض = السعر أو أعلى",IF(AND(J777&lt;&gt;"",N(J777)&lt;0,M777&lt;&gt;"نعم"),"تحت التكلفة",IF($B$4="","حط نهاية العرض فوق",IF(AND($B$2&lt;&gt;"",$B$4&lt;$B$2),"النهاية قبل البداية",IF($B$4&lt;TODAY(),"تاريخ النهاية راح",IF(D777="","تمام، بس بدون تكلفة (ما نقدر نحسب ربحك)",IF(N(J777)&lt;0,"تحت التكلفة، وانت قاصد",IF(K777&lt;$B$7,"تمام، بس هامشك أقل من حدّك","جاهز")))))))))))))))</f>
        <v/>
      </c>
      <c r="O777" s="19" t="b">
        <f>AND(N777&lt;&gt;"",ISNA(MATCH(N777,{"رقم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8">
      <c r="A778" s="13"/>
      <c r="B778" s="14"/>
      <c r="C778" s="15"/>
      <c r="D778" s="15"/>
      <c r="E778" s="15"/>
      <c r="F778" s="16"/>
      <c r="G778" s="15"/>
      <c r="H778" s="17" t="str">
        <f>IF(OR(C778="",AND(F778="",G778="")),"",IF(G778&lt;&gt;"",ROUND(G778,2),IF($B$8="ريال كامل",ROUNDDOWN(C778*(1-IF(F778&gt;1,F778/100,F778)),0),IF($B$8="ينتهي بـ ٩",ROUND((C778*(1-IF(F778&gt;1,F778/100,F778))+1)/10,0)*10-1,ROUND(C778*(1-IF(F778&gt;1,F778/100,F778)),2)))))</f>
        <v/>
      </c>
      <c r="I778" s="17" t="str">
        <f>IF(OR(C778="",D778=""),"",ROUND(C778/IF($B$5="نعم",1+$B$6,1)-D778-N(E778),2))</f>
        <v/>
      </c>
      <c r="J778" s="17" t="str">
        <f>IF(OR(H778="",D778=""),"",ROUND(H778/IF($B$5="نعم",1+$B$6,1)-D778-N(E778),2))</f>
        <v/>
      </c>
      <c r="K778" s="18" t="str">
        <f>IF(OR(J778="",N(H778)&lt;=0),"",J778/(H778/IF($B$5="نعم",1+$B$6,1)))</f>
        <v/>
      </c>
      <c r="L778" s="18" t="str">
        <f>IF(OR(I778="",J778="",N(I778)&lt;=0),"",1-J778/I778)</f>
        <v/>
      </c>
      <c r="M778" s="14"/>
      <c r="N778" s="19" t="str">
        <f>IF(AND(A778="",C778=""),"",IF(A778="","رقم المنتج ناقص",IF(AND($B$9="سلة",ISERROR(VALUE(A778))),"رقم المنتج: أرقام إنجليزية بس",IF(COUNTIF($A$11:$A$1010,A778)&gt;1,"رقم المنتج مكرر",IF(C778="","السعر الحالي ناقص",IF(H778="","حط نسبة خصم أو سعر عرض",IF(H778&lt;=0,"سعر العرض لازم يكون أكبر من صفر",IF(H778&gt;=C778,"سعر العرض = السعر أو أعلى",IF(AND(J778&lt;&gt;"",N(J778)&lt;0,M778&lt;&gt;"نعم"),"تحت التكلفة",IF($B$4="","حط نهاية العرض فوق",IF(AND($B$2&lt;&gt;"",$B$4&lt;$B$2),"النهاية قبل البداية",IF($B$4&lt;TODAY(),"تاريخ النهاية راح",IF(D778="","تمام، بس بدون تكلفة (ما نقدر نحسب ربحك)",IF(N(J778)&lt;0,"تحت التكلفة، وانت قاصد",IF(K778&lt;$B$7,"تمام، بس هامشك أقل من حدّك","جاهز")))))))))))))))</f>
        <v/>
      </c>
      <c r="O778" s="19" t="b">
        <f>AND(N778&lt;&gt;"",ISNA(MATCH(N778,{"رقم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79">
      <c r="A779" s="13"/>
      <c r="B779" s="14"/>
      <c r="C779" s="15"/>
      <c r="D779" s="15"/>
      <c r="E779" s="15"/>
      <c r="F779" s="16"/>
      <c r="G779" s="15"/>
      <c r="H779" s="17" t="str">
        <f>IF(OR(C779="",AND(F779="",G779="")),"",IF(G779&lt;&gt;"",ROUND(G779,2),IF($B$8="ريال كامل",ROUNDDOWN(C779*(1-IF(F779&gt;1,F779/100,F779)),0),IF($B$8="ينتهي بـ ٩",ROUND((C779*(1-IF(F779&gt;1,F779/100,F779))+1)/10,0)*10-1,ROUND(C779*(1-IF(F779&gt;1,F779/100,F779)),2)))))</f>
        <v/>
      </c>
      <c r="I779" s="17" t="str">
        <f>IF(OR(C779="",D779=""),"",ROUND(C779/IF($B$5="نعم",1+$B$6,1)-D779-N(E779),2))</f>
        <v/>
      </c>
      <c r="J779" s="17" t="str">
        <f>IF(OR(H779="",D779=""),"",ROUND(H779/IF($B$5="نعم",1+$B$6,1)-D779-N(E779),2))</f>
        <v/>
      </c>
      <c r="K779" s="18" t="str">
        <f>IF(OR(J779="",N(H779)&lt;=0),"",J779/(H779/IF($B$5="نعم",1+$B$6,1)))</f>
        <v/>
      </c>
      <c r="L779" s="18" t="str">
        <f>IF(OR(I779="",J779="",N(I779)&lt;=0),"",1-J779/I779)</f>
        <v/>
      </c>
      <c r="M779" s="14"/>
      <c r="N779" s="19" t="str">
        <f>IF(AND(A779="",C779=""),"",IF(A779="","رقم المنتج ناقص",IF(AND($B$9="سلة",ISERROR(VALUE(A779))),"رقم المنتج: أرقام إنجليزية بس",IF(COUNTIF($A$11:$A$1010,A779)&gt;1,"رقم المنتج مكرر",IF(C779="","السعر الحالي ناقص",IF(H779="","حط نسبة خصم أو سعر عرض",IF(H779&lt;=0,"سعر العرض لازم يكون أكبر من صفر",IF(H779&gt;=C779,"سعر العرض = السعر أو أعلى",IF(AND(J779&lt;&gt;"",N(J779)&lt;0,M779&lt;&gt;"نعم"),"تحت التكلفة",IF($B$4="","حط نهاية العرض فوق",IF(AND($B$2&lt;&gt;"",$B$4&lt;$B$2),"النهاية قبل البداية",IF($B$4&lt;TODAY(),"تاريخ النهاية راح",IF(D779="","تمام، بس بدون تكلفة (ما نقدر نحسب ربحك)",IF(N(J779)&lt;0,"تحت التكلفة، وانت قاصد",IF(K779&lt;$B$7,"تمام، بس هامشك أقل من حدّك","جاهز")))))))))))))))</f>
        <v/>
      </c>
      <c r="O779" s="19" t="b">
        <f>AND(N779&lt;&gt;"",ISNA(MATCH(N779,{"رقم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0">
      <c r="A780" s="13"/>
      <c r="B780" s="14"/>
      <c r="C780" s="15"/>
      <c r="D780" s="15"/>
      <c r="E780" s="15"/>
      <c r="F780" s="16"/>
      <c r="G780" s="15"/>
      <c r="H780" s="17" t="str">
        <f>IF(OR(C780="",AND(F780="",G780="")),"",IF(G780&lt;&gt;"",ROUND(G780,2),IF($B$8="ريال كامل",ROUNDDOWN(C780*(1-IF(F780&gt;1,F780/100,F780)),0),IF($B$8="ينتهي بـ ٩",ROUND((C780*(1-IF(F780&gt;1,F780/100,F780))+1)/10,0)*10-1,ROUND(C780*(1-IF(F780&gt;1,F780/100,F780)),2)))))</f>
        <v/>
      </c>
      <c r="I780" s="17" t="str">
        <f>IF(OR(C780="",D780=""),"",ROUND(C780/IF($B$5="نعم",1+$B$6,1)-D780-N(E780),2))</f>
        <v/>
      </c>
      <c r="J780" s="17" t="str">
        <f>IF(OR(H780="",D780=""),"",ROUND(H780/IF($B$5="نعم",1+$B$6,1)-D780-N(E780),2))</f>
        <v/>
      </c>
      <c r="K780" s="18" t="str">
        <f>IF(OR(J780="",N(H780)&lt;=0),"",J780/(H780/IF($B$5="نعم",1+$B$6,1)))</f>
        <v/>
      </c>
      <c r="L780" s="18" t="str">
        <f>IF(OR(I780="",J780="",N(I780)&lt;=0),"",1-J780/I780)</f>
        <v/>
      </c>
      <c r="M780" s="14"/>
      <c r="N780" s="19" t="str">
        <f>IF(AND(A780="",C780=""),"",IF(A780="","رقم المنتج ناقص",IF(AND($B$9="سلة",ISERROR(VALUE(A780))),"رقم المنتج: أرقام إنجليزية بس",IF(COUNTIF($A$11:$A$1010,A780)&gt;1,"رقم المنتج مكرر",IF(C780="","السعر الحالي ناقص",IF(H780="","حط نسبة خصم أو سعر عرض",IF(H780&lt;=0,"سعر العرض لازم يكون أكبر من صفر",IF(H780&gt;=C780,"سعر العرض = السعر أو أعلى",IF(AND(J780&lt;&gt;"",N(J780)&lt;0,M780&lt;&gt;"نعم"),"تحت التكلفة",IF($B$4="","حط نهاية العرض فوق",IF(AND($B$2&lt;&gt;"",$B$4&lt;$B$2),"النهاية قبل البداية",IF($B$4&lt;TODAY(),"تاريخ النهاية راح",IF(D780="","تمام، بس بدون تكلفة (ما نقدر نحسب ربحك)",IF(N(J780)&lt;0,"تحت التكلفة، وانت قاصد",IF(K780&lt;$B$7,"تمام، بس هامشك أقل من حدّك","جاهز")))))))))))))))</f>
        <v/>
      </c>
      <c r="O780" s="19" t="b">
        <f>AND(N780&lt;&gt;"",ISNA(MATCH(N780,{"رقم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1">
      <c r="A781" s="13"/>
      <c r="B781" s="14"/>
      <c r="C781" s="15"/>
      <c r="D781" s="15"/>
      <c r="E781" s="15"/>
      <c r="F781" s="16"/>
      <c r="G781" s="15"/>
      <c r="H781" s="17" t="str">
        <f>IF(OR(C781="",AND(F781="",G781="")),"",IF(G781&lt;&gt;"",ROUND(G781,2),IF($B$8="ريال كامل",ROUNDDOWN(C781*(1-IF(F781&gt;1,F781/100,F781)),0),IF($B$8="ينتهي بـ ٩",ROUND((C781*(1-IF(F781&gt;1,F781/100,F781))+1)/10,0)*10-1,ROUND(C781*(1-IF(F781&gt;1,F781/100,F781)),2)))))</f>
        <v/>
      </c>
      <c r="I781" s="17" t="str">
        <f>IF(OR(C781="",D781=""),"",ROUND(C781/IF($B$5="نعم",1+$B$6,1)-D781-N(E781),2))</f>
        <v/>
      </c>
      <c r="J781" s="17" t="str">
        <f>IF(OR(H781="",D781=""),"",ROUND(H781/IF($B$5="نعم",1+$B$6,1)-D781-N(E781),2))</f>
        <v/>
      </c>
      <c r="K781" s="18" t="str">
        <f>IF(OR(J781="",N(H781)&lt;=0),"",J781/(H781/IF($B$5="نعم",1+$B$6,1)))</f>
        <v/>
      </c>
      <c r="L781" s="18" t="str">
        <f>IF(OR(I781="",J781="",N(I781)&lt;=0),"",1-J781/I781)</f>
        <v/>
      </c>
      <c r="M781" s="14"/>
      <c r="N781" s="19" t="str">
        <f>IF(AND(A781="",C781=""),"",IF(A781="","رقم المنتج ناقص",IF(AND($B$9="سلة",ISERROR(VALUE(A781))),"رقم المنتج: أرقام إنجليزية بس",IF(COUNTIF($A$11:$A$1010,A781)&gt;1,"رقم المنتج مكرر",IF(C781="","السعر الحالي ناقص",IF(H781="","حط نسبة خصم أو سعر عرض",IF(H781&lt;=0,"سعر العرض لازم يكون أكبر من صفر",IF(H781&gt;=C781,"سعر العرض = السعر أو أعلى",IF(AND(J781&lt;&gt;"",N(J781)&lt;0,M781&lt;&gt;"نعم"),"تحت التكلفة",IF($B$4="","حط نهاية العرض فوق",IF(AND($B$2&lt;&gt;"",$B$4&lt;$B$2),"النهاية قبل البداية",IF($B$4&lt;TODAY(),"تاريخ النهاية راح",IF(D781="","تمام، بس بدون تكلفة (ما نقدر نحسب ربحك)",IF(N(J781)&lt;0,"تحت التكلفة، وانت قاصد",IF(K781&lt;$B$7,"تمام، بس هامشك أقل من حدّك","جاهز")))))))))))))))</f>
        <v/>
      </c>
      <c r="O781" s="19" t="b">
        <f>AND(N781&lt;&gt;"",ISNA(MATCH(N781,{"رقم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2">
      <c r="A782" s="13"/>
      <c r="B782" s="14"/>
      <c r="C782" s="15"/>
      <c r="D782" s="15"/>
      <c r="E782" s="15"/>
      <c r="F782" s="16"/>
      <c r="G782" s="15"/>
      <c r="H782" s="17" t="str">
        <f>IF(OR(C782="",AND(F782="",G782="")),"",IF(G782&lt;&gt;"",ROUND(G782,2),IF($B$8="ريال كامل",ROUNDDOWN(C782*(1-IF(F782&gt;1,F782/100,F782)),0),IF($B$8="ينتهي بـ ٩",ROUND((C782*(1-IF(F782&gt;1,F782/100,F782))+1)/10,0)*10-1,ROUND(C782*(1-IF(F782&gt;1,F782/100,F782)),2)))))</f>
        <v/>
      </c>
      <c r="I782" s="17" t="str">
        <f>IF(OR(C782="",D782=""),"",ROUND(C782/IF($B$5="نعم",1+$B$6,1)-D782-N(E782),2))</f>
        <v/>
      </c>
      <c r="J782" s="17" t="str">
        <f>IF(OR(H782="",D782=""),"",ROUND(H782/IF($B$5="نعم",1+$B$6,1)-D782-N(E782),2))</f>
        <v/>
      </c>
      <c r="K782" s="18" t="str">
        <f>IF(OR(J782="",N(H782)&lt;=0),"",J782/(H782/IF($B$5="نعم",1+$B$6,1)))</f>
        <v/>
      </c>
      <c r="L782" s="18" t="str">
        <f>IF(OR(I782="",J782="",N(I782)&lt;=0),"",1-J782/I782)</f>
        <v/>
      </c>
      <c r="M782" s="14"/>
      <c r="N782" s="19" t="str">
        <f>IF(AND(A782="",C782=""),"",IF(A782="","رقم المنتج ناقص",IF(AND($B$9="سلة",ISERROR(VALUE(A782))),"رقم المنتج: أرقام إنجليزية بس",IF(COUNTIF($A$11:$A$1010,A782)&gt;1,"رقم المنتج مكرر",IF(C782="","السعر الحالي ناقص",IF(H782="","حط نسبة خصم أو سعر عرض",IF(H782&lt;=0,"سعر العرض لازم يكون أكبر من صفر",IF(H782&gt;=C782,"سعر العرض = السعر أو أعلى",IF(AND(J782&lt;&gt;"",N(J782)&lt;0,M782&lt;&gt;"نعم"),"تحت التكلفة",IF($B$4="","حط نهاية العرض فوق",IF(AND($B$2&lt;&gt;"",$B$4&lt;$B$2),"النهاية قبل البداية",IF($B$4&lt;TODAY(),"تاريخ النهاية راح",IF(D782="","تمام، بس بدون تكلفة (ما نقدر نحسب ربحك)",IF(N(J782)&lt;0,"تحت التكلفة، وانت قاصد",IF(K782&lt;$B$7,"تمام، بس هامشك أقل من حدّك","جاهز")))))))))))))))</f>
        <v/>
      </c>
      <c r="O782" s="19" t="b">
        <f>AND(N782&lt;&gt;"",ISNA(MATCH(N782,{"رقم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3">
      <c r="A783" s="13"/>
      <c r="B783" s="14"/>
      <c r="C783" s="15"/>
      <c r="D783" s="15"/>
      <c r="E783" s="15"/>
      <c r="F783" s="16"/>
      <c r="G783" s="15"/>
      <c r="H783" s="17" t="str">
        <f>IF(OR(C783="",AND(F783="",G783="")),"",IF(G783&lt;&gt;"",ROUND(G783,2),IF($B$8="ريال كامل",ROUNDDOWN(C783*(1-IF(F783&gt;1,F783/100,F783)),0),IF($B$8="ينتهي بـ ٩",ROUND((C783*(1-IF(F783&gt;1,F783/100,F783))+1)/10,0)*10-1,ROUND(C783*(1-IF(F783&gt;1,F783/100,F783)),2)))))</f>
        <v/>
      </c>
      <c r="I783" s="17" t="str">
        <f>IF(OR(C783="",D783=""),"",ROUND(C783/IF($B$5="نعم",1+$B$6,1)-D783-N(E783),2))</f>
        <v/>
      </c>
      <c r="J783" s="17" t="str">
        <f>IF(OR(H783="",D783=""),"",ROUND(H783/IF($B$5="نعم",1+$B$6,1)-D783-N(E783),2))</f>
        <v/>
      </c>
      <c r="K783" s="18" t="str">
        <f>IF(OR(J783="",N(H783)&lt;=0),"",J783/(H783/IF($B$5="نعم",1+$B$6,1)))</f>
        <v/>
      </c>
      <c r="L783" s="18" t="str">
        <f>IF(OR(I783="",J783="",N(I783)&lt;=0),"",1-J783/I783)</f>
        <v/>
      </c>
      <c r="M783" s="14"/>
      <c r="N783" s="19" t="str">
        <f>IF(AND(A783="",C783=""),"",IF(A783="","رقم المنتج ناقص",IF(AND($B$9="سلة",ISERROR(VALUE(A783))),"رقم المنتج: أرقام إنجليزية بس",IF(COUNTIF($A$11:$A$1010,A783)&gt;1,"رقم المنتج مكرر",IF(C783="","السعر الحالي ناقص",IF(H783="","حط نسبة خصم أو سعر عرض",IF(H783&lt;=0,"سعر العرض لازم يكون أكبر من صفر",IF(H783&gt;=C783,"سعر العرض = السعر أو أعلى",IF(AND(J783&lt;&gt;"",N(J783)&lt;0,M783&lt;&gt;"نعم"),"تحت التكلفة",IF($B$4="","حط نهاية العرض فوق",IF(AND($B$2&lt;&gt;"",$B$4&lt;$B$2),"النهاية قبل البداية",IF($B$4&lt;TODAY(),"تاريخ النهاية راح",IF(D783="","تمام، بس بدون تكلفة (ما نقدر نحسب ربحك)",IF(N(J783)&lt;0,"تحت التكلفة، وانت قاصد",IF(K783&lt;$B$7,"تمام، بس هامشك أقل من حدّك","جاهز")))))))))))))))</f>
        <v/>
      </c>
      <c r="O783" s="19" t="b">
        <f>AND(N783&lt;&gt;"",ISNA(MATCH(N783,{"رقم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4">
      <c r="A784" s="13"/>
      <c r="B784" s="14"/>
      <c r="C784" s="15"/>
      <c r="D784" s="15"/>
      <c r="E784" s="15"/>
      <c r="F784" s="16"/>
      <c r="G784" s="15"/>
      <c r="H784" s="17" t="str">
        <f>IF(OR(C784="",AND(F784="",G784="")),"",IF(G784&lt;&gt;"",ROUND(G784,2),IF($B$8="ريال كامل",ROUNDDOWN(C784*(1-IF(F784&gt;1,F784/100,F784)),0),IF($B$8="ينتهي بـ ٩",ROUND((C784*(1-IF(F784&gt;1,F784/100,F784))+1)/10,0)*10-1,ROUND(C784*(1-IF(F784&gt;1,F784/100,F784)),2)))))</f>
        <v/>
      </c>
      <c r="I784" s="17" t="str">
        <f>IF(OR(C784="",D784=""),"",ROUND(C784/IF($B$5="نعم",1+$B$6,1)-D784-N(E784),2))</f>
        <v/>
      </c>
      <c r="J784" s="17" t="str">
        <f>IF(OR(H784="",D784=""),"",ROUND(H784/IF($B$5="نعم",1+$B$6,1)-D784-N(E784),2))</f>
        <v/>
      </c>
      <c r="K784" s="18" t="str">
        <f>IF(OR(J784="",N(H784)&lt;=0),"",J784/(H784/IF($B$5="نعم",1+$B$6,1)))</f>
        <v/>
      </c>
      <c r="L784" s="18" t="str">
        <f>IF(OR(I784="",J784="",N(I784)&lt;=0),"",1-J784/I784)</f>
        <v/>
      </c>
      <c r="M784" s="14"/>
      <c r="N784" s="19" t="str">
        <f>IF(AND(A784="",C784=""),"",IF(A784="","رقم المنتج ناقص",IF(AND($B$9="سلة",ISERROR(VALUE(A784))),"رقم المنتج: أرقام إنجليزية بس",IF(COUNTIF($A$11:$A$1010,A784)&gt;1,"رقم المنتج مكرر",IF(C784="","السعر الحالي ناقص",IF(H784="","حط نسبة خصم أو سعر عرض",IF(H784&lt;=0,"سعر العرض لازم يكون أكبر من صفر",IF(H784&gt;=C784,"سعر العرض = السعر أو أعلى",IF(AND(J784&lt;&gt;"",N(J784)&lt;0,M784&lt;&gt;"نعم"),"تحت التكلفة",IF($B$4="","حط نهاية العرض فوق",IF(AND($B$2&lt;&gt;"",$B$4&lt;$B$2),"النهاية قبل البداية",IF($B$4&lt;TODAY(),"تاريخ النهاية راح",IF(D784="","تمام، بس بدون تكلفة (ما نقدر نحسب ربحك)",IF(N(J784)&lt;0,"تحت التكلفة، وانت قاصد",IF(K784&lt;$B$7,"تمام، بس هامشك أقل من حدّك","جاهز")))))))))))))))</f>
        <v/>
      </c>
      <c r="O784" s="19" t="b">
        <f>AND(N784&lt;&gt;"",ISNA(MATCH(N784,{"رقم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5">
      <c r="A785" s="13"/>
      <c r="B785" s="14"/>
      <c r="C785" s="15"/>
      <c r="D785" s="15"/>
      <c r="E785" s="15"/>
      <c r="F785" s="16"/>
      <c r="G785" s="15"/>
      <c r="H785" s="17" t="str">
        <f>IF(OR(C785="",AND(F785="",G785="")),"",IF(G785&lt;&gt;"",ROUND(G785,2),IF($B$8="ريال كامل",ROUNDDOWN(C785*(1-IF(F785&gt;1,F785/100,F785)),0),IF($B$8="ينتهي بـ ٩",ROUND((C785*(1-IF(F785&gt;1,F785/100,F785))+1)/10,0)*10-1,ROUND(C785*(1-IF(F785&gt;1,F785/100,F785)),2)))))</f>
        <v/>
      </c>
      <c r="I785" s="17" t="str">
        <f>IF(OR(C785="",D785=""),"",ROUND(C785/IF($B$5="نعم",1+$B$6,1)-D785-N(E785),2))</f>
        <v/>
      </c>
      <c r="J785" s="17" t="str">
        <f>IF(OR(H785="",D785=""),"",ROUND(H785/IF($B$5="نعم",1+$B$6,1)-D785-N(E785),2))</f>
        <v/>
      </c>
      <c r="K785" s="18" t="str">
        <f>IF(OR(J785="",N(H785)&lt;=0),"",J785/(H785/IF($B$5="نعم",1+$B$6,1)))</f>
        <v/>
      </c>
      <c r="L785" s="18" t="str">
        <f>IF(OR(I785="",J785="",N(I785)&lt;=0),"",1-J785/I785)</f>
        <v/>
      </c>
      <c r="M785" s="14"/>
      <c r="N785" s="19" t="str">
        <f>IF(AND(A785="",C785=""),"",IF(A785="","رقم المنتج ناقص",IF(AND($B$9="سلة",ISERROR(VALUE(A785))),"رقم المنتج: أرقام إنجليزية بس",IF(COUNTIF($A$11:$A$1010,A785)&gt;1,"رقم المنتج مكرر",IF(C785="","السعر الحالي ناقص",IF(H785="","حط نسبة خصم أو سعر عرض",IF(H785&lt;=0,"سعر العرض لازم يكون أكبر من صفر",IF(H785&gt;=C785,"سعر العرض = السعر أو أعلى",IF(AND(J785&lt;&gt;"",N(J785)&lt;0,M785&lt;&gt;"نعم"),"تحت التكلفة",IF($B$4="","حط نهاية العرض فوق",IF(AND($B$2&lt;&gt;"",$B$4&lt;$B$2),"النهاية قبل البداية",IF($B$4&lt;TODAY(),"تاريخ النهاية راح",IF(D785="","تمام، بس بدون تكلفة (ما نقدر نحسب ربحك)",IF(N(J785)&lt;0,"تحت التكلفة، وانت قاصد",IF(K785&lt;$B$7,"تمام، بس هامشك أقل من حدّك","جاهز")))))))))))))))</f>
        <v/>
      </c>
      <c r="O785" s="19" t="b">
        <f>AND(N785&lt;&gt;"",ISNA(MATCH(N785,{"رقم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6">
      <c r="A786" s="13"/>
      <c r="B786" s="14"/>
      <c r="C786" s="15"/>
      <c r="D786" s="15"/>
      <c r="E786" s="15"/>
      <c r="F786" s="16"/>
      <c r="G786" s="15"/>
      <c r="H786" s="17" t="str">
        <f>IF(OR(C786="",AND(F786="",G786="")),"",IF(G786&lt;&gt;"",ROUND(G786,2),IF($B$8="ريال كامل",ROUNDDOWN(C786*(1-IF(F786&gt;1,F786/100,F786)),0),IF($B$8="ينتهي بـ ٩",ROUND((C786*(1-IF(F786&gt;1,F786/100,F786))+1)/10,0)*10-1,ROUND(C786*(1-IF(F786&gt;1,F786/100,F786)),2)))))</f>
        <v/>
      </c>
      <c r="I786" s="17" t="str">
        <f>IF(OR(C786="",D786=""),"",ROUND(C786/IF($B$5="نعم",1+$B$6,1)-D786-N(E786),2))</f>
        <v/>
      </c>
      <c r="J786" s="17" t="str">
        <f>IF(OR(H786="",D786=""),"",ROUND(H786/IF($B$5="نعم",1+$B$6,1)-D786-N(E786),2))</f>
        <v/>
      </c>
      <c r="K786" s="18" t="str">
        <f>IF(OR(J786="",N(H786)&lt;=0),"",J786/(H786/IF($B$5="نعم",1+$B$6,1)))</f>
        <v/>
      </c>
      <c r="L786" s="18" t="str">
        <f>IF(OR(I786="",J786="",N(I786)&lt;=0),"",1-J786/I786)</f>
        <v/>
      </c>
      <c r="M786" s="14"/>
      <c r="N786" s="19" t="str">
        <f>IF(AND(A786="",C786=""),"",IF(A786="","رقم المنتج ناقص",IF(AND($B$9="سلة",ISERROR(VALUE(A786))),"رقم المنتج: أرقام إنجليزية بس",IF(COUNTIF($A$11:$A$1010,A786)&gt;1,"رقم المنتج مكرر",IF(C786="","السعر الحالي ناقص",IF(H786="","حط نسبة خصم أو سعر عرض",IF(H786&lt;=0,"سعر العرض لازم يكون أكبر من صفر",IF(H786&gt;=C786,"سعر العرض = السعر أو أعلى",IF(AND(J786&lt;&gt;"",N(J786)&lt;0,M786&lt;&gt;"نعم"),"تحت التكلفة",IF($B$4="","حط نهاية العرض فوق",IF(AND($B$2&lt;&gt;"",$B$4&lt;$B$2),"النهاية قبل البداية",IF($B$4&lt;TODAY(),"تاريخ النهاية راح",IF(D786="","تمام، بس بدون تكلفة (ما نقدر نحسب ربحك)",IF(N(J786)&lt;0,"تحت التكلفة، وانت قاصد",IF(K786&lt;$B$7,"تمام، بس هامشك أقل من حدّك","جاهز")))))))))))))))</f>
        <v/>
      </c>
      <c r="O786" s="19" t="b">
        <f>AND(N786&lt;&gt;"",ISNA(MATCH(N786,{"رقم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7">
      <c r="A787" s="13"/>
      <c r="B787" s="14"/>
      <c r="C787" s="15"/>
      <c r="D787" s="15"/>
      <c r="E787" s="15"/>
      <c r="F787" s="16"/>
      <c r="G787" s="15"/>
      <c r="H787" s="17" t="str">
        <f>IF(OR(C787="",AND(F787="",G787="")),"",IF(G787&lt;&gt;"",ROUND(G787,2),IF($B$8="ريال كامل",ROUNDDOWN(C787*(1-IF(F787&gt;1,F787/100,F787)),0),IF($B$8="ينتهي بـ ٩",ROUND((C787*(1-IF(F787&gt;1,F787/100,F787))+1)/10,0)*10-1,ROUND(C787*(1-IF(F787&gt;1,F787/100,F787)),2)))))</f>
        <v/>
      </c>
      <c r="I787" s="17" t="str">
        <f>IF(OR(C787="",D787=""),"",ROUND(C787/IF($B$5="نعم",1+$B$6,1)-D787-N(E787),2))</f>
        <v/>
      </c>
      <c r="J787" s="17" t="str">
        <f>IF(OR(H787="",D787=""),"",ROUND(H787/IF($B$5="نعم",1+$B$6,1)-D787-N(E787),2))</f>
        <v/>
      </c>
      <c r="K787" s="18" t="str">
        <f>IF(OR(J787="",N(H787)&lt;=0),"",J787/(H787/IF($B$5="نعم",1+$B$6,1)))</f>
        <v/>
      </c>
      <c r="L787" s="18" t="str">
        <f>IF(OR(I787="",J787="",N(I787)&lt;=0),"",1-J787/I787)</f>
        <v/>
      </c>
      <c r="M787" s="14"/>
      <c r="N787" s="19" t="str">
        <f>IF(AND(A787="",C787=""),"",IF(A787="","رقم المنتج ناقص",IF(AND($B$9="سلة",ISERROR(VALUE(A787))),"رقم المنتج: أرقام إنجليزية بس",IF(COUNTIF($A$11:$A$1010,A787)&gt;1,"رقم المنتج مكرر",IF(C787="","السعر الحالي ناقص",IF(H787="","حط نسبة خصم أو سعر عرض",IF(H787&lt;=0,"سعر العرض لازم يكون أكبر من صفر",IF(H787&gt;=C787,"سعر العرض = السعر أو أعلى",IF(AND(J787&lt;&gt;"",N(J787)&lt;0,M787&lt;&gt;"نعم"),"تحت التكلفة",IF($B$4="","حط نهاية العرض فوق",IF(AND($B$2&lt;&gt;"",$B$4&lt;$B$2),"النهاية قبل البداية",IF($B$4&lt;TODAY(),"تاريخ النهاية راح",IF(D787="","تمام، بس بدون تكلفة (ما نقدر نحسب ربحك)",IF(N(J787)&lt;0,"تحت التكلفة، وانت قاصد",IF(K787&lt;$B$7,"تمام، بس هامشك أقل من حدّك","جاهز")))))))))))))))</f>
        <v/>
      </c>
      <c r="O787" s="19" t="b">
        <f>AND(N787&lt;&gt;"",ISNA(MATCH(N787,{"رقم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8">
      <c r="A788" s="13"/>
      <c r="B788" s="14"/>
      <c r="C788" s="15"/>
      <c r="D788" s="15"/>
      <c r="E788" s="15"/>
      <c r="F788" s="16"/>
      <c r="G788" s="15"/>
      <c r="H788" s="17" t="str">
        <f>IF(OR(C788="",AND(F788="",G788="")),"",IF(G788&lt;&gt;"",ROUND(G788,2),IF($B$8="ريال كامل",ROUNDDOWN(C788*(1-IF(F788&gt;1,F788/100,F788)),0),IF($B$8="ينتهي بـ ٩",ROUND((C788*(1-IF(F788&gt;1,F788/100,F788))+1)/10,0)*10-1,ROUND(C788*(1-IF(F788&gt;1,F788/100,F788)),2)))))</f>
        <v/>
      </c>
      <c r="I788" s="17" t="str">
        <f>IF(OR(C788="",D788=""),"",ROUND(C788/IF($B$5="نعم",1+$B$6,1)-D788-N(E788),2))</f>
        <v/>
      </c>
      <c r="J788" s="17" t="str">
        <f>IF(OR(H788="",D788=""),"",ROUND(H788/IF($B$5="نعم",1+$B$6,1)-D788-N(E788),2))</f>
        <v/>
      </c>
      <c r="K788" s="18" t="str">
        <f>IF(OR(J788="",N(H788)&lt;=0),"",J788/(H788/IF($B$5="نعم",1+$B$6,1)))</f>
        <v/>
      </c>
      <c r="L788" s="18" t="str">
        <f>IF(OR(I788="",J788="",N(I788)&lt;=0),"",1-J788/I788)</f>
        <v/>
      </c>
      <c r="M788" s="14"/>
      <c r="N788" s="19" t="str">
        <f>IF(AND(A788="",C788=""),"",IF(A788="","رقم المنتج ناقص",IF(AND($B$9="سلة",ISERROR(VALUE(A788))),"رقم المنتج: أرقام إنجليزية بس",IF(COUNTIF($A$11:$A$1010,A788)&gt;1,"رقم المنتج مكرر",IF(C788="","السعر الحالي ناقص",IF(H788="","حط نسبة خصم أو سعر عرض",IF(H788&lt;=0,"سعر العرض لازم يكون أكبر من صفر",IF(H788&gt;=C788,"سعر العرض = السعر أو أعلى",IF(AND(J788&lt;&gt;"",N(J788)&lt;0,M788&lt;&gt;"نعم"),"تحت التكلفة",IF($B$4="","حط نهاية العرض فوق",IF(AND($B$2&lt;&gt;"",$B$4&lt;$B$2),"النهاية قبل البداية",IF($B$4&lt;TODAY(),"تاريخ النهاية راح",IF(D788="","تمام، بس بدون تكلفة (ما نقدر نحسب ربحك)",IF(N(J788)&lt;0,"تحت التكلفة، وانت قاصد",IF(K788&lt;$B$7,"تمام، بس هامشك أقل من حدّك","جاهز")))))))))))))))</f>
        <v/>
      </c>
      <c r="O788" s="19" t="b">
        <f>AND(N788&lt;&gt;"",ISNA(MATCH(N788,{"رقم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89">
      <c r="A789" s="13"/>
      <c r="B789" s="14"/>
      <c r="C789" s="15"/>
      <c r="D789" s="15"/>
      <c r="E789" s="15"/>
      <c r="F789" s="16"/>
      <c r="G789" s="15"/>
      <c r="H789" s="17" t="str">
        <f>IF(OR(C789="",AND(F789="",G789="")),"",IF(G789&lt;&gt;"",ROUND(G789,2),IF($B$8="ريال كامل",ROUNDDOWN(C789*(1-IF(F789&gt;1,F789/100,F789)),0),IF($B$8="ينتهي بـ ٩",ROUND((C789*(1-IF(F789&gt;1,F789/100,F789))+1)/10,0)*10-1,ROUND(C789*(1-IF(F789&gt;1,F789/100,F789)),2)))))</f>
        <v/>
      </c>
      <c r="I789" s="17" t="str">
        <f>IF(OR(C789="",D789=""),"",ROUND(C789/IF($B$5="نعم",1+$B$6,1)-D789-N(E789),2))</f>
        <v/>
      </c>
      <c r="J789" s="17" t="str">
        <f>IF(OR(H789="",D789=""),"",ROUND(H789/IF($B$5="نعم",1+$B$6,1)-D789-N(E789),2))</f>
        <v/>
      </c>
      <c r="K789" s="18" t="str">
        <f>IF(OR(J789="",N(H789)&lt;=0),"",J789/(H789/IF($B$5="نعم",1+$B$6,1)))</f>
        <v/>
      </c>
      <c r="L789" s="18" t="str">
        <f>IF(OR(I789="",J789="",N(I789)&lt;=0),"",1-J789/I789)</f>
        <v/>
      </c>
      <c r="M789" s="14"/>
      <c r="N789" s="19" t="str">
        <f>IF(AND(A789="",C789=""),"",IF(A789="","رقم المنتج ناقص",IF(AND($B$9="سلة",ISERROR(VALUE(A789))),"رقم المنتج: أرقام إنجليزية بس",IF(COUNTIF($A$11:$A$1010,A789)&gt;1,"رقم المنتج مكرر",IF(C789="","السعر الحالي ناقص",IF(H789="","حط نسبة خصم أو سعر عرض",IF(H789&lt;=0,"سعر العرض لازم يكون أكبر من صفر",IF(H789&gt;=C789,"سعر العرض = السعر أو أعلى",IF(AND(J789&lt;&gt;"",N(J789)&lt;0,M789&lt;&gt;"نعم"),"تحت التكلفة",IF($B$4="","حط نهاية العرض فوق",IF(AND($B$2&lt;&gt;"",$B$4&lt;$B$2),"النهاية قبل البداية",IF($B$4&lt;TODAY(),"تاريخ النهاية راح",IF(D789="","تمام، بس بدون تكلفة (ما نقدر نحسب ربحك)",IF(N(J789)&lt;0,"تحت التكلفة، وانت قاصد",IF(K789&lt;$B$7,"تمام، بس هامشك أقل من حدّك","جاهز")))))))))))))))</f>
        <v/>
      </c>
      <c r="O789" s="19" t="b">
        <f>AND(N789&lt;&gt;"",ISNA(MATCH(N789,{"رقم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0">
      <c r="A790" s="13"/>
      <c r="B790" s="14"/>
      <c r="C790" s="15"/>
      <c r="D790" s="15"/>
      <c r="E790" s="15"/>
      <c r="F790" s="16"/>
      <c r="G790" s="15"/>
      <c r="H790" s="17" t="str">
        <f>IF(OR(C790="",AND(F790="",G790="")),"",IF(G790&lt;&gt;"",ROUND(G790,2),IF($B$8="ريال كامل",ROUNDDOWN(C790*(1-IF(F790&gt;1,F790/100,F790)),0),IF($B$8="ينتهي بـ ٩",ROUND((C790*(1-IF(F790&gt;1,F790/100,F790))+1)/10,0)*10-1,ROUND(C790*(1-IF(F790&gt;1,F790/100,F790)),2)))))</f>
        <v/>
      </c>
      <c r="I790" s="17" t="str">
        <f>IF(OR(C790="",D790=""),"",ROUND(C790/IF($B$5="نعم",1+$B$6,1)-D790-N(E790),2))</f>
        <v/>
      </c>
      <c r="J790" s="17" t="str">
        <f>IF(OR(H790="",D790=""),"",ROUND(H790/IF($B$5="نعم",1+$B$6,1)-D790-N(E790),2))</f>
        <v/>
      </c>
      <c r="K790" s="18" t="str">
        <f>IF(OR(J790="",N(H790)&lt;=0),"",J790/(H790/IF($B$5="نعم",1+$B$6,1)))</f>
        <v/>
      </c>
      <c r="L790" s="18" t="str">
        <f>IF(OR(I790="",J790="",N(I790)&lt;=0),"",1-J790/I790)</f>
        <v/>
      </c>
      <c r="M790" s="14"/>
      <c r="N790" s="19" t="str">
        <f>IF(AND(A790="",C790=""),"",IF(A790="","رقم المنتج ناقص",IF(AND($B$9="سلة",ISERROR(VALUE(A790))),"رقم المنتج: أرقام إنجليزية بس",IF(COUNTIF($A$11:$A$1010,A790)&gt;1,"رقم المنتج مكرر",IF(C790="","السعر الحالي ناقص",IF(H790="","حط نسبة خصم أو سعر عرض",IF(H790&lt;=0,"سعر العرض لازم يكون أكبر من صفر",IF(H790&gt;=C790,"سعر العرض = السعر أو أعلى",IF(AND(J790&lt;&gt;"",N(J790)&lt;0,M790&lt;&gt;"نعم"),"تحت التكلفة",IF($B$4="","حط نهاية العرض فوق",IF(AND($B$2&lt;&gt;"",$B$4&lt;$B$2),"النهاية قبل البداية",IF($B$4&lt;TODAY(),"تاريخ النهاية راح",IF(D790="","تمام، بس بدون تكلفة (ما نقدر نحسب ربحك)",IF(N(J790)&lt;0,"تحت التكلفة، وانت قاصد",IF(K790&lt;$B$7,"تمام، بس هامشك أقل من حدّك","جاهز")))))))))))))))</f>
        <v/>
      </c>
      <c r="O790" s="19" t="b">
        <f>AND(N790&lt;&gt;"",ISNA(MATCH(N790,{"رقم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1">
      <c r="A791" s="13"/>
      <c r="B791" s="14"/>
      <c r="C791" s="15"/>
      <c r="D791" s="15"/>
      <c r="E791" s="15"/>
      <c r="F791" s="16"/>
      <c r="G791" s="15"/>
      <c r="H791" s="17" t="str">
        <f>IF(OR(C791="",AND(F791="",G791="")),"",IF(G791&lt;&gt;"",ROUND(G791,2),IF($B$8="ريال كامل",ROUNDDOWN(C791*(1-IF(F791&gt;1,F791/100,F791)),0),IF($B$8="ينتهي بـ ٩",ROUND((C791*(1-IF(F791&gt;1,F791/100,F791))+1)/10,0)*10-1,ROUND(C791*(1-IF(F791&gt;1,F791/100,F791)),2)))))</f>
        <v/>
      </c>
      <c r="I791" s="17" t="str">
        <f>IF(OR(C791="",D791=""),"",ROUND(C791/IF($B$5="نعم",1+$B$6,1)-D791-N(E791),2))</f>
        <v/>
      </c>
      <c r="J791" s="17" t="str">
        <f>IF(OR(H791="",D791=""),"",ROUND(H791/IF($B$5="نعم",1+$B$6,1)-D791-N(E791),2))</f>
        <v/>
      </c>
      <c r="K791" s="18" t="str">
        <f>IF(OR(J791="",N(H791)&lt;=0),"",J791/(H791/IF($B$5="نعم",1+$B$6,1)))</f>
        <v/>
      </c>
      <c r="L791" s="18" t="str">
        <f>IF(OR(I791="",J791="",N(I791)&lt;=0),"",1-J791/I791)</f>
        <v/>
      </c>
      <c r="M791" s="14"/>
      <c r="N791" s="19" t="str">
        <f>IF(AND(A791="",C791=""),"",IF(A791="","رقم المنتج ناقص",IF(AND($B$9="سلة",ISERROR(VALUE(A791))),"رقم المنتج: أرقام إنجليزية بس",IF(COUNTIF($A$11:$A$1010,A791)&gt;1,"رقم المنتج مكرر",IF(C791="","السعر الحالي ناقص",IF(H791="","حط نسبة خصم أو سعر عرض",IF(H791&lt;=0,"سعر العرض لازم يكون أكبر من صفر",IF(H791&gt;=C791,"سعر العرض = السعر أو أعلى",IF(AND(J791&lt;&gt;"",N(J791)&lt;0,M791&lt;&gt;"نعم"),"تحت التكلفة",IF($B$4="","حط نهاية العرض فوق",IF(AND($B$2&lt;&gt;"",$B$4&lt;$B$2),"النهاية قبل البداية",IF($B$4&lt;TODAY(),"تاريخ النهاية راح",IF(D791="","تمام، بس بدون تكلفة (ما نقدر نحسب ربحك)",IF(N(J791)&lt;0,"تحت التكلفة، وانت قاصد",IF(K791&lt;$B$7,"تمام، بس هامشك أقل من حدّك","جاهز")))))))))))))))</f>
        <v/>
      </c>
      <c r="O791" s="19" t="b">
        <f>AND(N791&lt;&gt;"",ISNA(MATCH(N791,{"رقم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2">
      <c r="A792" s="13"/>
      <c r="B792" s="14"/>
      <c r="C792" s="15"/>
      <c r="D792" s="15"/>
      <c r="E792" s="15"/>
      <c r="F792" s="16"/>
      <c r="G792" s="15"/>
      <c r="H792" s="17" t="str">
        <f>IF(OR(C792="",AND(F792="",G792="")),"",IF(G792&lt;&gt;"",ROUND(G792,2),IF($B$8="ريال كامل",ROUNDDOWN(C792*(1-IF(F792&gt;1,F792/100,F792)),0),IF($B$8="ينتهي بـ ٩",ROUND((C792*(1-IF(F792&gt;1,F792/100,F792))+1)/10,0)*10-1,ROUND(C792*(1-IF(F792&gt;1,F792/100,F792)),2)))))</f>
        <v/>
      </c>
      <c r="I792" s="17" t="str">
        <f>IF(OR(C792="",D792=""),"",ROUND(C792/IF($B$5="نعم",1+$B$6,1)-D792-N(E792),2))</f>
        <v/>
      </c>
      <c r="J792" s="17" t="str">
        <f>IF(OR(H792="",D792=""),"",ROUND(H792/IF($B$5="نعم",1+$B$6,1)-D792-N(E792),2))</f>
        <v/>
      </c>
      <c r="K792" s="18" t="str">
        <f>IF(OR(J792="",N(H792)&lt;=0),"",J792/(H792/IF($B$5="نعم",1+$B$6,1)))</f>
        <v/>
      </c>
      <c r="L792" s="18" t="str">
        <f>IF(OR(I792="",J792="",N(I792)&lt;=0),"",1-J792/I792)</f>
        <v/>
      </c>
      <c r="M792" s="14"/>
      <c r="N792" s="19" t="str">
        <f>IF(AND(A792="",C792=""),"",IF(A792="","رقم المنتج ناقص",IF(AND($B$9="سلة",ISERROR(VALUE(A792))),"رقم المنتج: أرقام إنجليزية بس",IF(COUNTIF($A$11:$A$1010,A792)&gt;1,"رقم المنتج مكرر",IF(C792="","السعر الحالي ناقص",IF(H792="","حط نسبة خصم أو سعر عرض",IF(H792&lt;=0,"سعر العرض لازم يكون أكبر من صفر",IF(H792&gt;=C792,"سعر العرض = السعر أو أعلى",IF(AND(J792&lt;&gt;"",N(J792)&lt;0,M792&lt;&gt;"نعم"),"تحت التكلفة",IF($B$4="","حط نهاية العرض فوق",IF(AND($B$2&lt;&gt;"",$B$4&lt;$B$2),"النهاية قبل البداية",IF($B$4&lt;TODAY(),"تاريخ النهاية راح",IF(D792="","تمام، بس بدون تكلفة (ما نقدر نحسب ربحك)",IF(N(J792)&lt;0,"تحت التكلفة، وانت قاصد",IF(K792&lt;$B$7,"تمام، بس هامشك أقل من حدّك","جاهز")))))))))))))))</f>
        <v/>
      </c>
      <c r="O792" s="19" t="b">
        <f>AND(N792&lt;&gt;"",ISNA(MATCH(N792,{"رقم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3">
      <c r="A793" s="13"/>
      <c r="B793" s="14"/>
      <c r="C793" s="15"/>
      <c r="D793" s="15"/>
      <c r="E793" s="15"/>
      <c r="F793" s="16"/>
      <c r="G793" s="15"/>
      <c r="H793" s="17" t="str">
        <f>IF(OR(C793="",AND(F793="",G793="")),"",IF(G793&lt;&gt;"",ROUND(G793,2),IF($B$8="ريال كامل",ROUNDDOWN(C793*(1-IF(F793&gt;1,F793/100,F793)),0),IF($B$8="ينتهي بـ ٩",ROUND((C793*(1-IF(F793&gt;1,F793/100,F793))+1)/10,0)*10-1,ROUND(C793*(1-IF(F793&gt;1,F793/100,F793)),2)))))</f>
        <v/>
      </c>
      <c r="I793" s="17" t="str">
        <f>IF(OR(C793="",D793=""),"",ROUND(C793/IF($B$5="نعم",1+$B$6,1)-D793-N(E793),2))</f>
        <v/>
      </c>
      <c r="J793" s="17" t="str">
        <f>IF(OR(H793="",D793=""),"",ROUND(H793/IF($B$5="نعم",1+$B$6,1)-D793-N(E793),2))</f>
        <v/>
      </c>
      <c r="K793" s="18" t="str">
        <f>IF(OR(J793="",N(H793)&lt;=0),"",J793/(H793/IF($B$5="نعم",1+$B$6,1)))</f>
        <v/>
      </c>
      <c r="L793" s="18" t="str">
        <f>IF(OR(I793="",J793="",N(I793)&lt;=0),"",1-J793/I793)</f>
        <v/>
      </c>
      <c r="M793" s="14"/>
      <c r="N793" s="19" t="str">
        <f>IF(AND(A793="",C793=""),"",IF(A793="","رقم المنتج ناقص",IF(AND($B$9="سلة",ISERROR(VALUE(A793))),"رقم المنتج: أرقام إنجليزية بس",IF(COUNTIF($A$11:$A$1010,A793)&gt;1,"رقم المنتج مكرر",IF(C793="","السعر الحالي ناقص",IF(H793="","حط نسبة خصم أو سعر عرض",IF(H793&lt;=0,"سعر العرض لازم يكون أكبر من صفر",IF(H793&gt;=C793,"سعر العرض = السعر أو أعلى",IF(AND(J793&lt;&gt;"",N(J793)&lt;0,M793&lt;&gt;"نعم"),"تحت التكلفة",IF($B$4="","حط نهاية العرض فوق",IF(AND($B$2&lt;&gt;"",$B$4&lt;$B$2),"النهاية قبل البداية",IF($B$4&lt;TODAY(),"تاريخ النهاية راح",IF(D793="","تمام، بس بدون تكلفة (ما نقدر نحسب ربحك)",IF(N(J793)&lt;0,"تحت التكلفة، وانت قاصد",IF(K793&lt;$B$7,"تمام، بس هامشك أقل من حدّك","جاهز")))))))))))))))</f>
        <v/>
      </c>
      <c r="O793" s="19" t="b">
        <f>AND(N793&lt;&gt;"",ISNA(MATCH(N793,{"رقم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4">
      <c r="A794" s="13"/>
      <c r="B794" s="14"/>
      <c r="C794" s="15"/>
      <c r="D794" s="15"/>
      <c r="E794" s="15"/>
      <c r="F794" s="16"/>
      <c r="G794" s="15"/>
      <c r="H794" s="17" t="str">
        <f>IF(OR(C794="",AND(F794="",G794="")),"",IF(G794&lt;&gt;"",ROUND(G794,2),IF($B$8="ريال كامل",ROUNDDOWN(C794*(1-IF(F794&gt;1,F794/100,F794)),0),IF($B$8="ينتهي بـ ٩",ROUND((C794*(1-IF(F794&gt;1,F794/100,F794))+1)/10,0)*10-1,ROUND(C794*(1-IF(F794&gt;1,F794/100,F794)),2)))))</f>
        <v/>
      </c>
      <c r="I794" s="17" t="str">
        <f>IF(OR(C794="",D794=""),"",ROUND(C794/IF($B$5="نعم",1+$B$6,1)-D794-N(E794),2))</f>
        <v/>
      </c>
      <c r="J794" s="17" t="str">
        <f>IF(OR(H794="",D794=""),"",ROUND(H794/IF($B$5="نعم",1+$B$6,1)-D794-N(E794),2))</f>
        <v/>
      </c>
      <c r="K794" s="18" t="str">
        <f>IF(OR(J794="",N(H794)&lt;=0),"",J794/(H794/IF($B$5="نعم",1+$B$6,1)))</f>
        <v/>
      </c>
      <c r="L794" s="18" t="str">
        <f>IF(OR(I794="",J794="",N(I794)&lt;=0),"",1-J794/I794)</f>
        <v/>
      </c>
      <c r="M794" s="14"/>
      <c r="N794" s="19" t="str">
        <f>IF(AND(A794="",C794=""),"",IF(A794="","رقم المنتج ناقص",IF(AND($B$9="سلة",ISERROR(VALUE(A794))),"رقم المنتج: أرقام إنجليزية بس",IF(COUNTIF($A$11:$A$1010,A794)&gt;1,"رقم المنتج مكرر",IF(C794="","السعر الحالي ناقص",IF(H794="","حط نسبة خصم أو سعر عرض",IF(H794&lt;=0,"سعر العرض لازم يكون أكبر من صفر",IF(H794&gt;=C794,"سعر العرض = السعر أو أعلى",IF(AND(J794&lt;&gt;"",N(J794)&lt;0,M794&lt;&gt;"نعم"),"تحت التكلفة",IF($B$4="","حط نهاية العرض فوق",IF(AND($B$2&lt;&gt;"",$B$4&lt;$B$2),"النهاية قبل البداية",IF($B$4&lt;TODAY(),"تاريخ النهاية راح",IF(D794="","تمام، بس بدون تكلفة (ما نقدر نحسب ربحك)",IF(N(J794)&lt;0,"تحت التكلفة، وانت قاصد",IF(K794&lt;$B$7,"تمام، بس هامشك أقل من حدّك","جاهز")))))))))))))))</f>
        <v/>
      </c>
      <c r="O794" s="19" t="b">
        <f>AND(N794&lt;&gt;"",ISNA(MATCH(N794,{"رقم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5">
      <c r="A795" s="13"/>
      <c r="B795" s="14"/>
      <c r="C795" s="15"/>
      <c r="D795" s="15"/>
      <c r="E795" s="15"/>
      <c r="F795" s="16"/>
      <c r="G795" s="15"/>
      <c r="H795" s="17" t="str">
        <f>IF(OR(C795="",AND(F795="",G795="")),"",IF(G795&lt;&gt;"",ROUND(G795,2),IF($B$8="ريال كامل",ROUNDDOWN(C795*(1-IF(F795&gt;1,F795/100,F795)),0),IF($B$8="ينتهي بـ ٩",ROUND((C795*(1-IF(F795&gt;1,F795/100,F795))+1)/10,0)*10-1,ROUND(C795*(1-IF(F795&gt;1,F795/100,F795)),2)))))</f>
        <v/>
      </c>
      <c r="I795" s="17" t="str">
        <f>IF(OR(C795="",D795=""),"",ROUND(C795/IF($B$5="نعم",1+$B$6,1)-D795-N(E795),2))</f>
        <v/>
      </c>
      <c r="J795" s="17" t="str">
        <f>IF(OR(H795="",D795=""),"",ROUND(H795/IF($B$5="نعم",1+$B$6,1)-D795-N(E795),2))</f>
        <v/>
      </c>
      <c r="K795" s="18" t="str">
        <f>IF(OR(J795="",N(H795)&lt;=0),"",J795/(H795/IF($B$5="نعم",1+$B$6,1)))</f>
        <v/>
      </c>
      <c r="L795" s="18" t="str">
        <f>IF(OR(I795="",J795="",N(I795)&lt;=0),"",1-J795/I795)</f>
        <v/>
      </c>
      <c r="M795" s="14"/>
      <c r="N795" s="19" t="str">
        <f>IF(AND(A795="",C795=""),"",IF(A795="","رقم المنتج ناقص",IF(AND($B$9="سلة",ISERROR(VALUE(A795))),"رقم المنتج: أرقام إنجليزية بس",IF(COUNTIF($A$11:$A$1010,A795)&gt;1,"رقم المنتج مكرر",IF(C795="","السعر الحالي ناقص",IF(H795="","حط نسبة خصم أو سعر عرض",IF(H795&lt;=0,"سعر العرض لازم يكون أكبر من صفر",IF(H795&gt;=C795,"سعر العرض = السعر أو أعلى",IF(AND(J795&lt;&gt;"",N(J795)&lt;0,M795&lt;&gt;"نعم"),"تحت التكلفة",IF($B$4="","حط نهاية العرض فوق",IF(AND($B$2&lt;&gt;"",$B$4&lt;$B$2),"النهاية قبل البداية",IF($B$4&lt;TODAY(),"تاريخ النهاية راح",IF(D795="","تمام، بس بدون تكلفة (ما نقدر نحسب ربحك)",IF(N(J795)&lt;0,"تحت التكلفة، وانت قاصد",IF(K795&lt;$B$7,"تمام، بس هامشك أقل من حدّك","جاهز")))))))))))))))</f>
        <v/>
      </c>
      <c r="O795" s="19" t="b">
        <f>AND(N795&lt;&gt;"",ISNA(MATCH(N795,{"رقم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6">
      <c r="A796" s="13"/>
      <c r="B796" s="14"/>
      <c r="C796" s="15"/>
      <c r="D796" s="15"/>
      <c r="E796" s="15"/>
      <c r="F796" s="16"/>
      <c r="G796" s="15"/>
      <c r="H796" s="17" t="str">
        <f>IF(OR(C796="",AND(F796="",G796="")),"",IF(G796&lt;&gt;"",ROUND(G796,2),IF($B$8="ريال كامل",ROUNDDOWN(C796*(1-IF(F796&gt;1,F796/100,F796)),0),IF($B$8="ينتهي بـ ٩",ROUND((C796*(1-IF(F796&gt;1,F796/100,F796))+1)/10,0)*10-1,ROUND(C796*(1-IF(F796&gt;1,F796/100,F796)),2)))))</f>
        <v/>
      </c>
      <c r="I796" s="17" t="str">
        <f>IF(OR(C796="",D796=""),"",ROUND(C796/IF($B$5="نعم",1+$B$6,1)-D796-N(E796),2))</f>
        <v/>
      </c>
      <c r="J796" s="17" t="str">
        <f>IF(OR(H796="",D796=""),"",ROUND(H796/IF($B$5="نعم",1+$B$6,1)-D796-N(E796),2))</f>
        <v/>
      </c>
      <c r="K796" s="18" t="str">
        <f>IF(OR(J796="",N(H796)&lt;=0),"",J796/(H796/IF($B$5="نعم",1+$B$6,1)))</f>
        <v/>
      </c>
      <c r="L796" s="18" t="str">
        <f>IF(OR(I796="",J796="",N(I796)&lt;=0),"",1-J796/I796)</f>
        <v/>
      </c>
      <c r="M796" s="14"/>
      <c r="N796" s="19" t="str">
        <f>IF(AND(A796="",C796=""),"",IF(A796="","رقم المنتج ناقص",IF(AND($B$9="سلة",ISERROR(VALUE(A796))),"رقم المنتج: أرقام إنجليزية بس",IF(COUNTIF($A$11:$A$1010,A796)&gt;1,"رقم المنتج مكرر",IF(C796="","السعر الحالي ناقص",IF(H796="","حط نسبة خصم أو سعر عرض",IF(H796&lt;=0,"سعر العرض لازم يكون أكبر من صفر",IF(H796&gt;=C796,"سعر العرض = السعر أو أعلى",IF(AND(J796&lt;&gt;"",N(J796)&lt;0,M796&lt;&gt;"نعم"),"تحت التكلفة",IF($B$4="","حط نهاية العرض فوق",IF(AND($B$2&lt;&gt;"",$B$4&lt;$B$2),"النهاية قبل البداية",IF($B$4&lt;TODAY(),"تاريخ النهاية راح",IF(D796="","تمام، بس بدون تكلفة (ما نقدر نحسب ربحك)",IF(N(J796)&lt;0,"تحت التكلفة، وانت قاصد",IF(K796&lt;$B$7,"تمام، بس هامشك أقل من حدّك","جاهز")))))))))))))))</f>
        <v/>
      </c>
      <c r="O796" s="19" t="b">
        <f>AND(N796&lt;&gt;"",ISNA(MATCH(N796,{"رقم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7">
      <c r="A797" s="13"/>
      <c r="B797" s="14"/>
      <c r="C797" s="15"/>
      <c r="D797" s="15"/>
      <c r="E797" s="15"/>
      <c r="F797" s="16"/>
      <c r="G797" s="15"/>
      <c r="H797" s="17" t="str">
        <f>IF(OR(C797="",AND(F797="",G797="")),"",IF(G797&lt;&gt;"",ROUND(G797,2),IF($B$8="ريال كامل",ROUNDDOWN(C797*(1-IF(F797&gt;1,F797/100,F797)),0),IF($B$8="ينتهي بـ ٩",ROUND((C797*(1-IF(F797&gt;1,F797/100,F797))+1)/10,0)*10-1,ROUND(C797*(1-IF(F797&gt;1,F797/100,F797)),2)))))</f>
        <v/>
      </c>
      <c r="I797" s="17" t="str">
        <f>IF(OR(C797="",D797=""),"",ROUND(C797/IF($B$5="نعم",1+$B$6,1)-D797-N(E797),2))</f>
        <v/>
      </c>
      <c r="J797" s="17" t="str">
        <f>IF(OR(H797="",D797=""),"",ROUND(H797/IF($B$5="نعم",1+$B$6,1)-D797-N(E797),2))</f>
        <v/>
      </c>
      <c r="K797" s="18" t="str">
        <f>IF(OR(J797="",N(H797)&lt;=0),"",J797/(H797/IF($B$5="نعم",1+$B$6,1)))</f>
        <v/>
      </c>
      <c r="L797" s="18" t="str">
        <f>IF(OR(I797="",J797="",N(I797)&lt;=0),"",1-J797/I797)</f>
        <v/>
      </c>
      <c r="M797" s="14"/>
      <c r="N797" s="19" t="str">
        <f>IF(AND(A797="",C797=""),"",IF(A797="","رقم المنتج ناقص",IF(AND($B$9="سلة",ISERROR(VALUE(A797))),"رقم المنتج: أرقام إنجليزية بس",IF(COUNTIF($A$11:$A$1010,A797)&gt;1,"رقم المنتج مكرر",IF(C797="","السعر الحالي ناقص",IF(H797="","حط نسبة خصم أو سعر عرض",IF(H797&lt;=0,"سعر العرض لازم يكون أكبر من صفر",IF(H797&gt;=C797,"سعر العرض = السعر أو أعلى",IF(AND(J797&lt;&gt;"",N(J797)&lt;0,M797&lt;&gt;"نعم"),"تحت التكلفة",IF($B$4="","حط نهاية العرض فوق",IF(AND($B$2&lt;&gt;"",$B$4&lt;$B$2),"النهاية قبل البداية",IF($B$4&lt;TODAY(),"تاريخ النهاية راح",IF(D797="","تمام، بس بدون تكلفة (ما نقدر نحسب ربحك)",IF(N(J797)&lt;0,"تحت التكلفة، وانت قاصد",IF(K797&lt;$B$7,"تمام، بس هامشك أقل من حدّك","جاهز")))))))))))))))</f>
        <v/>
      </c>
      <c r="O797" s="19" t="b">
        <f>AND(N797&lt;&gt;"",ISNA(MATCH(N797,{"رقم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8">
      <c r="A798" s="13"/>
      <c r="B798" s="14"/>
      <c r="C798" s="15"/>
      <c r="D798" s="15"/>
      <c r="E798" s="15"/>
      <c r="F798" s="16"/>
      <c r="G798" s="15"/>
      <c r="H798" s="17" t="str">
        <f>IF(OR(C798="",AND(F798="",G798="")),"",IF(G798&lt;&gt;"",ROUND(G798,2),IF($B$8="ريال كامل",ROUNDDOWN(C798*(1-IF(F798&gt;1,F798/100,F798)),0),IF($B$8="ينتهي بـ ٩",ROUND((C798*(1-IF(F798&gt;1,F798/100,F798))+1)/10,0)*10-1,ROUND(C798*(1-IF(F798&gt;1,F798/100,F798)),2)))))</f>
        <v/>
      </c>
      <c r="I798" s="17" t="str">
        <f>IF(OR(C798="",D798=""),"",ROUND(C798/IF($B$5="نعم",1+$B$6,1)-D798-N(E798),2))</f>
        <v/>
      </c>
      <c r="J798" s="17" t="str">
        <f>IF(OR(H798="",D798=""),"",ROUND(H798/IF($B$5="نعم",1+$B$6,1)-D798-N(E798),2))</f>
        <v/>
      </c>
      <c r="K798" s="18" t="str">
        <f>IF(OR(J798="",N(H798)&lt;=0),"",J798/(H798/IF($B$5="نعم",1+$B$6,1)))</f>
        <v/>
      </c>
      <c r="L798" s="18" t="str">
        <f>IF(OR(I798="",J798="",N(I798)&lt;=0),"",1-J798/I798)</f>
        <v/>
      </c>
      <c r="M798" s="14"/>
      <c r="N798" s="19" t="str">
        <f>IF(AND(A798="",C798=""),"",IF(A798="","رقم المنتج ناقص",IF(AND($B$9="سلة",ISERROR(VALUE(A798))),"رقم المنتج: أرقام إنجليزية بس",IF(COUNTIF($A$11:$A$1010,A798)&gt;1,"رقم المنتج مكرر",IF(C798="","السعر الحالي ناقص",IF(H798="","حط نسبة خصم أو سعر عرض",IF(H798&lt;=0,"سعر العرض لازم يكون أكبر من صفر",IF(H798&gt;=C798,"سعر العرض = السعر أو أعلى",IF(AND(J798&lt;&gt;"",N(J798)&lt;0,M798&lt;&gt;"نعم"),"تحت التكلفة",IF($B$4="","حط نهاية العرض فوق",IF(AND($B$2&lt;&gt;"",$B$4&lt;$B$2),"النهاية قبل البداية",IF($B$4&lt;TODAY(),"تاريخ النهاية راح",IF(D798="","تمام، بس بدون تكلفة (ما نقدر نحسب ربحك)",IF(N(J798)&lt;0,"تحت التكلفة، وانت قاصد",IF(K798&lt;$B$7,"تمام، بس هامشك أقل من حدّك","جاهز")))))))))))))))</f>
        <v/>
      </c>
      <c r="O798" s="19" t="b">
        <f>AND(N798&lt;&gt;"",ISNA(MATCH(N798,{"رقم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799">
      <c r="A799" s="13"/>
      <c r="B799" s="14"/>
      <c r="C799" s="15"/>
      <c r="D799" s="15"/>
      <c r="E799" s="15"/>
      <c r="F799" s="16"/>
      <c r="G799" s="15"/>
      <c r="H799" s="17" t="str">
        <f>IF(OR(C799="",AND(F799="",G799="")),"",IF(G799&lt;&gt;"",ROUND(G799,2),IF($B$8="ريال كامل",ROUNDDOWN(C799*(1-IF(F799&gt;1,F799/100,F799)),0),IF($B$8="ينتهي بـ ٩",ROUND((C799*(1-IF(F799&gt;1,F799/100,F799))+1)/10,0)*10-1,ROUND(C799*(1-IF(F799&gt;1,F799/100,F799)),2)))))</f>
        <v/>
      </c>
      <c r="I799" s="17" t="str">
        <f>IF(OR(C799="",D799=""),"",ROUND(C799/IF($B$5="نعم",1+$B$6,1)-D799-N(E799),2))</f>
        <v/>
      </c>
      <c r="J799" s="17" t="str">
        <f>IF(OR(H799="",D799=""),"",ROUND(H799/IF($B$5="نعم",1+$B$6,1)-D799-N(E799),2))</f>
        <v/>
      </c>
      <c r="K799" s="18" t="str">
        <f>IF(OR(J799="",N(H799)&lt;=0),"",J799/(H799/IF($B$5="نعم",1+$B$6,1)))</f>
        <v/>
      </c>
      <c r="L799" s="18" t="str">
        <f>IF(OR(I799="",J799="",N(I799)&lt;=0),"",1-J799/I799)</f>
        <v/>
      </c>
      <c r="M799" s="14"/>
      <c r="N799" s="19" t="str">
        <f>IF(AND(A799="",C799=""),"",IF(A799="","رقم المنتج ناقص",IF(AND($B$9="سلة",ISERROR(VALUE(A799))),"رقم المنتج: أرقام إنجليزية بس",IF(COUNTIF($A$11:$A$1010,A799)&gt;1,"رقم المنتج مكرر",IF(C799="","السعر الحالي ناقص",IF(H799="","حط نسبة خصم أو سعر عرض",IF(H799&lt;=0,"سعر العرض لازم يكون أكبر من صفر",IF(H799&gt;=C799,"سعر العرض = السعر أو أعلى",IF(AND(J799&lt;&gt;"",N(J799)&lt;0,M799&lt;&gt;"نعم"),"تحت التكلفة",IF($B$4="","حط نهاية العرض فوق",IF(AND($B$2&lt;&gt;"",$B$4&lt;$B$2),"النهاية قبل البداية",IF($B$4&lt;TODAY(),"تاريخ النهاية راح",IF(D799="","تمام، بس بدون تكلفة (ما نقدر نحسب ربحك)",IF(N(J799)&lt;0,"تحت التكلفة، وانت قاصد",IF(K799&lt;$B$7,"تمام، بس هامشك أقل من حدّك","جاهز")))))))))))))))</f>
        <v/>
      </c>
      <c r="O799" s="19" t="b">
        <f>AND(N799&lt;&gt;"",ISNA(MATCH(N799,{"رقم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0">
      <c r="A800" s="13"/>
      <c r="B800" s="14"/>
      <c r="C800" s="15"/>
      <c r="D800" s="15"/>
      <c r="E800" s="15"/>
      <c r="F800" s="16"/>
      <c r="G800" s="15"/>
      <c r="H800" s="17" t="str">
        <f>IF(OR(C800="",AND(F800="",G800="")),"",IF(G800&lt;&gt;"",ROUND(G800,2),IF($B$8="ريال كامل",ROUNDDOWN(C800*(1-IF(F800&gt;1,F800/100,F800)),0),IF($B$8="ينتهي بـ ٩",ROUND((C800*(1-IF(F800&gt;1,F800/100,F800))+1)/10,0)*10-1,ROUND(C800*(1-IF(F800&gt;1,F800/100,F800)),2)))))</f>
        <v/>
      </c>
      <c r="I800" s="17" t="str">
        <f>IF(OR(C800="",D800=""),"",ROUND(C800/IF($B$5="نعم",1+$B$6,1)-D800-N(E800),2))</f>
        <v/>
      </c>
      <c r="J800" s="17" t="str">
        <f>IF(OR(H800="",D800=""),"",ROUND(H800/IF($B$5="نعم",1+$B$6,1)-D800-N(E800),2))</f>
        <v/>
      </c>
      <c r="K800" s="18" t="str">
        <f>IF(OR(J800="",N(H800)&lt;=0),"",J800/(H800/IF($B$5="نعم",1+$B$6,1)))</f>
        <v/>
      </c>
      <c r="L800" s="18" t="str">
        <f>IF(OR(I800="",J800="",N(I800)&lt;=0),"",1-J800/I800)</f>
        <v/>
      </c>
      <c r="M800" s="14"/>
      <c r="N800" s="19" t="str">
        <f>IF(AND(A800="",C800=""),"",IF(A800="","رقم المنتج ناقص",IF(AND($B$9="سلة",ISERROR(VALUE(A800))),"رقم المنتج: أرقام إنجليزية بس",IF(COUNTIF($A$11:$A$1010,A800)&gt;1,"رقم المنتج مكرر",IF(C800="","السعر الحالي ناقص",IF(H800="","حط نسبة خصم أو سعر عرض",IF(H800&lt;=0,"سعر العرض لازم يكون أكبر من صفر",IF(H800&gt;=C800,"سعر العرض = السعر أو أعلى",IF(AND(J800&lt;&gt;"",N(J800)&lt;0,M800&lt;&gt;"نعم"),"تحت التكلفة",IF($B$4="","حط نهاية العرض فوق",IF(AND($B$2&lt;&gt;"",$B$4&lt;$B$2),"النهاية قبل البداية",IF($B$4&lt;TODAY(),"تاريخ النهاية راح",IF(D800="","تمام، بس بدون تكلفة (ما نقدر نحسب ربحك)",IF(N(J800)&lt;0,"تحت التكلفة، وانت قاصد",IF(K800&lt;$B$7,"تمام، بس هامشك أقل من حدّك","جاهز")))))))))))))))</f>
        <v/>
      </c>
      <c r="O800" s="19" t="b">
        <f>AND(N800&lt;&gt;"",ISNA(MATCH(N800,{"رقم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1">
      <c r="A801" s="13"/>
      <c r="B801" s="14"/>
      <c r="C801" s="15"/>
      <c r="D801" s="15"/>
      <c r="E801" s="15"/>
      <c r="F801" s="16"/>
      <c r="G801" s="15"/>
      <c r="H801" s="17" t="str">
        <f>IF(OR(C801="",AND(F801="",G801="")),"",IF(G801&lt;&gt;"",ROUND(G801,2),IF($B$8="ريال كامل",ROUNDDOWN(C801*(1-IF(F801&gt;1,F801/100,F801)),0),IF($B$8="ينتهي بـ ٩",ROUND((C801*(1-IF(F801&gt;1,F801/100,F801))+1)/10,0)*10-1,ROUND(C801*(1-IF(F801&gt;1,F801/100,F801)),2)))))</f>
        <v/>
      </c>
      <c r="I801" s="17" t="str">
        <f>IF(OR(C801="",D801=""),"",ROUND(C801/IF($B$5="نعم",1+$B$6,1)-D801-N(E801),2))</f>
        <v/>
      </c>
      <c r="J801" s="17" t="str">
        <f>IF(OR(H801="",D801=""),"",ROUND(H801/IF($B$5="نعم",1+$B$6,1)-D801-N(E801),2))</f>
        <v/>
      </c>
      <c r="K801" s="18" t="str">
        <f>IF(OR(J801="",N(H801)&lt;=0),"",J801/(H801/IF($B$5="نعم",1+$B$6,1)))</f>
        <v/>
      </c>
      <c r="L801" s="18" t="str">
        <f>IF(OR(I801="",J801="",N(I801)&lt;=0),"",1-J801/I801)</f>
        <v/>
      </c>
      <c r="M801" s="14"/>
      <c r="N801" s="19" t="str">
        <f>IF(AND(A801="",C801=""),"",IF(A801="","رقم المنتج ناقص",IF(AND($B$9="سلة",ISERROR(VALUE(A801))),"رقم المنتج: أرقام إنجليزية بس",IF(COUNTIF($A$11:$A$1010,A801)&gt;1,"رقم المنتج مكرر",IF(C801="","السعر الحالي ناقص",IF(H801="","حط نسبة خصم أو سعر عرض",IF(H801&lt;=0,"سعر العرض لازم يكون أكبر من صفر",IF(H801&gt;=C801,"سعر العرض = السعر أو أعلى",IF(AND(J801&lt;&gt;"",N(J801)&lt;0,M801&lt;&gt;"نعم"),"تحت التكلفة",IF($B$4="","حط نهاية العرض فوق",IF(AND($B$2&lt;&gt;"",$B$4&lt;$B$2),"النهاية قبل البداية",IF($B$4&lt;TODAY(),"تاريخ النهاية راح",IF(D801="","تمام، بس بدون تكلفة (ما نقدر نحسب ربحك)",IF(N(J801)&lt;0,"تحت التكلفة، وانت قاصد",IF(K801&lt;$B$7,"تمام، بس هامشك أقل من حدّك","جاهز")))))))))))))))</f>
        <v/>
      </c>
      <c r="O801" s="19" t="b">
        <f>AND(N801&lt;&gt;"",ISNA(MATCH(N801,{"رقم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2">
      <c r="A802" s="13"/>
      <c r="B802" s="14"/>
      <c r="C802" s="15"/>
      <c r="D802" s="15"/>
      <c r="E802" s="15"/>
      <c r="F802" s="16"/>
      <c r="G802" s="15"/>
      <c r="H802" s="17" t="str">
        <f>IF(OR(C802="",AND(F802="",G802="")),"",IF(G802&lt;&gt;"",ROUND(G802,2),IF($B$8="ريال كامل",ROUNDDOWN(C802*(1-IF(F802&gt;1,F802/100,F802)),0),IF($B$8="ينتهي بـ ٩",ROUND((C802*(1-IF(F802&gt;1,F802/100,F802))+1)/10,0)*10-1,ROUND(C802*(1-IF(F802&gt;1,F802/100,F802)),2)))))</f>
        <v/>
      </c>
      <c r="I802" s="17" t="str">
        <f>IF(OR(C802="",D802=""),"",ROUND(C802/IF($B$5="نعم",1+$B$6,1)-D802-N(E802),2))</f>
        <v/>
      </c>
      <c r="J802" s="17" t="str">
        <f>IF(OR(H802="",D802=""),"",ROUND(H802/IF($B$5="نعم",1+$B$6,1)-D802-N(E802),2))</f>
        <v/>
      </c>
      <c r="K802" s="18" t="str">
        <f>IF(OR(J802="",N(H802)&lt;=0),"",J802/(H802/IF($B$5="نعم",1+$B$6,1)))</f>
        <v/>
      </c>
      <c r="L802" s="18" t="str">
        <f>IF(OR(I802="",J802="",N(I802)&lt;=0),"",1-J802/I802)</f>
        <v/>
      </c>
      <c r="M802" s="14"/>
      <c r="N802" s="19" t="str">
        <f>IF(AND(A802="",C802=""),"",IF(A802="","رقم المنتج ناقص",IF(AND($B$9="سلة",ISERROR(VALUE(A802))),"رقم المنتج: أرقام إنجليزية بس",IF(COUNTIF($A$11:$A$1010,A802)&gt;1,"رقم المنتج مكرر",IF(C802="","السعر الحالي ناقص",IF(H802="","حط نسبة خصم أو سعر عرض",IF(H802&lt;=0,"سعر العرض لازم يكون أكبر من صفر",IF(H802&gt;=C802,"سعر العرض = السعر أو أعلى",IF(AND(J802&lt;&gt;"",N(J802)&lt;0,M802&lt;&gt;"نعم"),"تحت التكلفة",IF($B$4="","حط نهاية العرض فوق",IF(AND($B$2&lt;&gt;"",$B$4&lt;$B$2),"النهاية قبل البداية",IF($B$4&lt;TODAY(),"تاريخ النهاية راح",IF(D802="","تمام، بس بدون تكلفة (ما نقدر نحسب ربحك)",IF(N(J802)&lt;0,"تحت التكلفة، وانت قاصد",IF(K802&lt;$B$7,"تمام، بس هامشك أقل من حدّك","جاهز")))))))))))))))</f>
        <v/>
      </c>
      <c r="O802" s="19" t="b">
        <f>AND(N802&lt;&gt;"",ISNA(MATCH(N802,{"رقم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3">
      <c r="A803" s="13"/>
      <c r="B803" s="14"/>
      <c r="C803" s="15"/>
      <c r="D803" s="15"/>
      <c r="E803" s="15"/>
      <c r="F803" s="16"/>
      <c r="G803" s="15"/>
      <c r="H803" s="17" t="str">
        <f>IF(OR(C803="",AND(F803="",G803="")),"",IF(G803&lt;&gt;"",ROUND(G803,2),IF($B$8="ريال كامل",ROUNDDOWN(C803*(1-IF(F803&gt;1,F803/100,F803)),0),IF($B$8="ينتهي بـ ٩",ROUND((C803*(1-IF(F803&gt;1,F803/100,F803))+1)/10,0)*10-1,ROUND(C803*(1-IF(F803&gt;1,F803/100,F803)),2)))))</f>
        <v/>
      </c>
      <c r="I803" s="17" t="str">
        <f>IF(OR(C803="",D803=""),"",ROUND(C803/IF($B$5="نعم",1+$B$6,1)-D803-N(E803),2))</f>
        <v/>
      </c>
      <c r="J803" s="17" t="str">
        <f>IF(OR(H803="",D803=""),"",ROUND(H803/IF($B$5="نعم",1+$B$6,1)-D803-N(E803),2))</f>
        <v/>
      </c>
      <c r="K803" s="18" t="str">
        <f>IF(OR(J803="",N(H803)&lt;=0),"",J803/(H803/IF($B$5="نعم",1+$B$6,1)))</f>
        <v/>
      </c>
      <c r="L803" s="18" t="str">
        <f>IF(OR(I803="",J803="",N(I803)&lt;=0),"",1-J803/I803)</f>
        <v/>
      </c>
      <c r="M803" s="14"/>
      <c r="N803" s="19" t="str">
        <f>IF(AND(A803="",C803=""),"",IF(A803="","رقم المنتج ناقص",IF(AND($B$9="سلة",ISERROR(VALUE(A803))),"رقم المنتج: أرقام إنجليزية بس",IF(COUNTIF($A$11:$A$1010,A803)&gt;1,"رقم المنتج مكرر",IF(C803="","السعر الحالي ناقص",IF(H803="","حط نسبة خصم أو سعر عرض",IF(H803&lt;=0,"سعر العرض لازم يكون أكبر من صفر",IF(H803&gt;=C803,"سعر العرض = السعر أو أعلى",IF(AND(J803&lt;&gt;"",N(J803)&lt;0,M803&lt;&gt;"نعم"),"تحت التكلفة",IF($B$4="","حط نهاية العرض فوق",IF(AND($B$2&lt;&gt;"",$B$4&lt;$B$2),"النهاية قبل البداية",IF($B$4&lt;TODAY(),"تاريخ النهاية راح",IF(D803="","تمام، بس بدون تكلفة (ما نقدر نحسب ربحك)",IF(N(J803)&lt;0,"تحت التكلفة، وانت قاصد",IF(K803&lt;$B$7,"تمام، بس هامشك أقل من حدّك","جاهز")))))))))))))))</f>
        <v/>
      </c>
      <c r="O803" s="19" t="b">
        <f>AND(N803&lt;&gt;"",ISNA(MATCH(N803,{"رقم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4">
      <c r="A804" s="13"/>
      <c r="B804" s="14"/>
      <c r="C804" s="15"/>
      <c r="D804" s="15"/>
      <c r="E804" s="15"/>
      <c r="F804" s="16"/>
      <c r="G804" s="15"/>
      <c r="H804" s="17" t="str">
        <f>IF(OR(C804="",AND(F804="",G804="")),"",IF(G804&lt;&gt;"",ROUND(G804,2),IF($B$8="ريال كامل",ROUNDDOWN(C804*(1-IF(F804&gt;1,F804/100,F804)),0),IF($B$8="ينتهي بـ ٩",ROUND((C804*(1-IF(F804&gt;1,F804/100,F804))+1)/10,0)*10-1,ROUND(C804*(1-IF(F804&gt;1,F804/100,F804)),2)))))</f>
        <v/>
      </c>
      <c r="I804" s="17" t="str">
        <f>IF(OR(C804="",D804=""),"",ROUND(C804/IF($B$5="نعم",1+$B$6,1)-D804-N(E804),2))</f>
        <v/>
      </c>
      <c r="J804" s="17" t="str">
        <f>IF(OR(H804="",D804=""),"",ROUND(H804/IF($B$5="نعم",1+$B$6,1)-D804-N(E804),2))</f>
        <v/>
      </c>
      <c r="K804" s="18" t="str">
        <f>IF(OR(J804="",N(H804)&lt;=0),"",J804/(H804/IF($B$5="نعم",1+$B$6,1)))</f>
        <v/>
      </c>
      <c r="L804" s="18" t="str">
        <f>IF(OR(I804="",J804="",N(I804)&lt;=0),"",1-J804/I804)</f>
        <v/>
      </c>
      <c r="M804" s="14"/>
      <c r="N804" s="19" t="str">
        <f>IF(AND(A804="",C804=""),"",IF(A804="","رقم المنتج ناقص",IF(AND($B$9="سلة",ISERROR(VALUE(A804))),"رقم المنتج: أرقام إنجليزية بس",IF(COUNTIF($A$11:$A$1010,A804)&gt;1,"رقم المنتج مكرر",IF(C804="","السعر الحالي ناقص",IF(H804="","حط نسبة خصم أو سعر عرض",IF(H804&lt;=0,"سعر العرض لازم يكون أكبر من صفر",IF(H804&gt;=C804,"سعر العرض = السعر أو أعلى",IF(AND(J804&lt;&gt;"",N(J804)&lt;0,M804&lt;&gt;"نعم"),"تحت التكلفة",IF($B$4="","حط نهاية العرض فوق",IF(AND($B$2&lt;&gt;"",$B$4&lt;$B$2),"النهاية قبل البداية",IF($B$4&lt;TODAY(),"تاريخ النهاية راح",IF(D804="","تمام، بس بدون تكلفة (ما نقدر نحسب ربحك)",IF(N(J804)&lt;0,"تحت التكلفة، وانت قاصد",IF(K804&lt;$B$7,"تمام، بس هامشك أقل من حدّك","جاهز")))))))))))))))</f>
        <v/>
      </c>
      <c r="O804" s="19" t="b">
        <f>AND(N804&lt;&gt;"",ISNA(MATCH(N804,{"رقم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5">
      <c r="A805" s="13"/>
      <c r="B805" s="14"/>
      <c r="C805" s="15"/>
      <c r="D805" s="15"/>
      <c r="E805" s="15"/>
      <c r="F805" s="16"/>
      <c r="G805" s="15"/>
      <c r="H805" s="17" t="str">
        <f>IF(OR(C805="",AND(F805="",G805="")),"",IF(G805&lt;&gt;"",ROUND(G805,2),IF($B$8="ريال كامل",ROUNDDOWN(C805*(1-IF(F805&gt;1,F805/100,F805)),0),IF($B$8="ينتهي بـ ٩",ROUND((C805*(1-IF(F805&gt;1,F805/100,F805))+1)/10,0)*10-1,ROUND(C805*(1-IF(F805&gt;1,F805/100,F805)),2)))))</f>
        <v/>
      </c>
      <c r="I805" s="17" t="str">
        <f>IF(OR(C805="",D805=""),"",ROUND(C805/IF($B$5="نعم",1+$B$6,1)-D805-N(E805),2))</f>
        <v/>
      </c>
      <c r="J805" s="17" t="str">
        <f>IF(OR(H805="",D805=""),"",ROUND(H805/IF($B$5="نعم",1+$B$6,1)-D805-N(E805),2))</f>
        <v/>
      </c>
      <c r="K805" s="18" t="str">
        <f>IF(OR(J805="",N(H805)&lt;=0),"",J805/(H805/IF($B$5="نعم",1+$B$6,1)))</f>
        <v/>
      </c>
      <c r="L805" s="18" t="str">
        <f>IF(OR(I805="",J805="",N(I805)&lt;=0),"",1-J805/I805)</f>
        <v/>
      </c>
      <c r="M805" s="14"/>
      <c r="N805" s="19" t="str">
        <f>IF(AND(A805="",C805=""),"",IF(A805="","رقم المنتج ناقص",IF(AND($B$9="سلة",ISERROR(VALUE(A805))),"رقم المنتج: أرقام إنجليزية بس",IF(COUNTIF($A$11:$A$1010,A805)&gt;1,"رقم المنتج مكرر",IF(C805="","السعر الحالي ناقص",IF(H805="","حط نسبة خصم أو سعر عرض",IF(H805&lt;=0,"سعر العرض لازم يكون أكبر من صفر",IF(H805&gt;=C805,"سعر العرض = السعر أو أعلى",IF(AND(J805&lt;&gt;"",N(J805)&lt;0,M805&lt;&gt;"نعم"),"تحت التكلفة",IF($B$4="","حط نهاية العرض فوق",IF(AND($B$2&lt;&gt;"",$B$4&lt;$B$2),"النهاية قبل البداية",IF($B$4&lt;TODAY(),"تاريخ النهاية راح",IF(D805="","تمام، بس بدون تكلفة (ما نقدر نحسب ربحك)",IF(N(J805)&lt;0,"تحت التكلفة، وانت قاصد",IF(K805&lt;$B$7,"تمام، بس هامشك أقل من حدّك","جاهز")))))))))))))))</f>
        <v/>
      </c>
      <c r="O805" s="19" t="b">
        <f>AND(N805&lt;&gt;"",ISNA(MATCH(N805,{"رقم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6">
      <c r="A806" s="13"/>
      <c r="B806" s="14"/>
      <c r="C806" s="15"/>
      <c r="D806" s="15"/>
      <c r="E806" s="15"/>
      <c r="F806" s="16"/>
      <c r="G806" s="15"/>
      <c r="H806" s="17" t="str">
        <f>IF(OR(C806="",AND(F806="",G806="")),"",IF(G806&lt;&gt;"",ROUND(G806,2),IF($B$8="ريال كامل",ROUNDDOWN(C806*(1-IF(F806&gt;1,F806/100,F806)),0),IF($B$8="ينتهي بـ ٩",ROUND((C806*(1-IF(F806&gt;1,F806/100,F806))+1)/10,0)*10-1,ROUND(C806*(1-IF(F806&gt;1,F806/100,F806)),2)))))</f>
        <v/>
      </c>
      <c r="I806" s="17" t="str">
        <f>IF(OR(C806="",D806=""),"",ROUND(C806/IF($B$5="نعم",1+$B$6,1)-D806-N(E806),2))</f>
        <v/>
      </c>
      <c r="J806" s="17" t="str">
        <f>IF(OR(H806="",D806=""),"",ROUND(H806/IF($B$5="نعم",1+$B$6,1)-D806-N(E806),2))</f>
        <v/>
      </c>
      <c r="K806" s="18" t="str">
        <f>IF(OR(J806="",N(H806)&lt;=0),"",J806/(H806/IF($B$5="نعم",1+$B$6,1)))</f>
        <v/>
      </c>
      <c r="L806" s="18" t="str">
        <f>IF(OR(I806="",J806="",N(I806)&lt;=0),"",1-J806/I806)</f>
        <v/>
      </c>
      <c r="M806" s="14"/>
      <c r="N806" s="19" t="str">
        <f>IF(AND(A806="",C806=""),"",IF(A806="","رقم المنتج ناقص",IF(AND($B$9="سلة",ISERROR(VALUE(A806))),"رقم المنتج: أرقام إنجليزية بس",IF(COUNTIF($A$11:$A$1010,A806)&gt;1,"رقم المنتج مكرر",IF(C806="","السعر الحالي ناقص",IF(H806="","حط نسبة خصم أو سعر عرض",IF(H806&lt;=0,"سعر العرض لازم يكون أكبر من صفر",IF(H806&gt;=C806,"سعر العرض = السعر أو أعلى",IF(AND(J806&lt;&gt;"",N(J806)&lt;0,M806&lt;&gt;"نعم"),"تحت التكلفة",IF($B$4="","حط نهاية العرض فوق",IF(AND($B$2&lt;&gt;"",$B$4&lt;$B$2),"النهاية قبل البداية",IF($B$4&lt;TODAY(),"تاريخ النهاية راح",IF(D806="","تمام، بس بدون تكلفة (ما نقدر نحسب ربحك)",IF(N(J806)&lt;0,"تحت التكلفة، وانت قاصد",IF(K806&lt;$B$7,"تمام، بس هامشك أقل من حدّك","جاهز")))))))))))))))</f>
        <v/>
      </c>
      <c r="O806" s="19" t="b">
        <f>AND(N806&lt;&gt;"",ISNA(MATCH(N806,{"رقم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7">
      <c r="A807" s="13"/>
      <c r="B807" s="14"/>
      <c r="C807" s="15"/>
      <c r="D807" s="15"/>
      <c r="E807" s="15"/>
      <c r="F807" s="16"/>
      <c r="G807" s="15"/>
      <c r="H807" s="17" t="str">
        <f>IF(OR(C807="",AND(F807="",G807="")),"",IF(G807&lt;&gt;"",ROUND(G807,2),IF($B$8="ريال كامل",ROUNDDOWN(C807*(1-IF(F807&gt;1,F807/100,F807)),0),IF($B$8="ينتهي بـ ٩",ROUND((C807*(1-IF(F807&gt;1,F807/100,F807))+1)/10,0)*10-1,ROUND(C807*(1-IF(F807&gt;1,F807/100,F807)),2)))))</f>
        <v/>
      </c>
      <c r="I807" s="17" t="str">
        <f>IF(OR(C807="",D807=""),"",ROUND(C807/IF($B$5="نعم",1+$B$6,1)-D807-N(E807),2))</f>
        <v/>
      </c>
      <c r="J807" s="17" t="str">
        <f>IF(OR(H807="",D807=""),"",ROUND(H807/IF($B$5="نعم",1+$B$6,1)-D807-N(E807),2))</f>
        <v/>
      </c>
      <c r="K807" s="18" t="str">
        <f>IF(OR(J807="",N(H807)&lt;=0),"",J807/(H807/IF($B$5="نعم",1+$B$6,1)))</f>
        <v/>
      </c>
      <c r="L807" s="18" t="str">
        <f>IF(OR(I807="",J807="",N(I807)&lt;=0),"",1-J807/I807)</f>
        <v/>
      </c>
      <c r="M807" s="14"/>
      <c r="N807" s="19" t="str">
        <f>IF(AND(A807="",C807=""),"",IF(A807="","رقم المنتج ناقص",IF(AND($B$9="سلة",ISERROR(VALUE(A807))),"رقم المنتج: أرقام إنجليزية بس",IF(COUNTIF($A$11:$A$1010,A807)&gt;1,"رقم المنتج مكرر",IF(C807="","السعر الحالي ناقص",IF(H807="","حط نسبة خصم أو سعر عرض",IF(H807&lt;=0,"سعر العرض لازم يكون أكبر من صفر",IF(H807&gt;=C807,"سعر العرض = السعر أو أعلى",IF(AND(J807&lt;&gt;"",N(J807)&lt;0,M807&lt;&gt;"نعم"),"تحت التكلفة",IF($B$4="","حط نهاية العرض فوق",IF(AND($B$2&lt;&gt;"",$B$4&lt;$B$2),"النهاية قبل البداية",IF($B$4&lt;TODAY(),"تاريخ النهاية راح",IF(D807="","تمام، بس بدون تكلفة (ما نقدر نحسب ربحك)",IF(N(J807)&lt;0,"تحت التكلفة، وانت قاصد",IF(K807&lt;$B$7,"تمام، بس هامشك أقل من حدّك","جاهز")))))))))))))))</f>
        <v/>
      </c>
      <c r="O807" s="19" t="b">
        <f>AND(N807&lt;&gt;"",ISNA(MATCH(N807,{"رقم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8">
      <c r="A808" s="13"/>
      <c r="B808" s="14"/>
      <c r="C808" s="15"/>
      <c r="D808" s="15"/>
      <c r="E808" s="15"/>
      <c r="F808" s="16"/>
      <c r="G808" s="15"/>
      <c r="H808" s="17" t="str">
        <f>IF(OR(C808="",AND(F808="",G808="")),"",IF(G808&lt;&gt;"",ROUND(G808,2),IF($B$8="ريال كامل",ROUNDDOWN(C808*(1-IF(F808&gt;1,F808/100,F808)),0),IF($B$8="ينتهي بـ ٩",ROUND((C808*(1-IF(F808&gt;1,F808/100,F808))+1)/10,0)*10-1,ROUND(C808*(1-IF(F808&gt;1,F808/100,F808)),2)))))</f>
        <v/>
      </c>
      <c r="I808" s="17" t="str">
        <f>IF(OR(C808="",D808=""),"",ROUND(C808/IF($B$5="نعم",1+$B$6,1)-D808-N(E808),2))</f>
        <v/>
      </c>
      <c r="J808" s="17" t="str">
        <f>IF(OR(H808="",D808=""),"",ROUND(H808/IF($B$5="نعم",1+$B$6,1)-D808-N(E808),2))</f>
        <v/>
      </c>
      <c r="K808" s="18" t="str">
        <f>IF(OR(J808="",N(H808)&lt;=0),"",J808/(H808/IF($B$5="نعم",1+$B$6,1)))</f>
        <v/>
      </c>
      <c r="L808" s="18" t="str">
        <f>IF(OR(I808="",J808="",N(I808)&lt;=0),"",1-J808/I808)</f>
        <v/>
      </c>
      <c r="M808" s="14"/>
      <c r="N808" s="19" t="str">
        <f>IF(AND(A808="",C808=""),"",IF(A808="","رقم المنتج ناقص",IF(AND($B$9="سلة",ISERROR(VALUE(A808))),"رقم المنتج: أرقام إنجليزية بس",IF(COUNTIF($A$11:$A$1010,A808)&gt;1,"رقم المنتج مكرر",IF(C808="","السعر الحالي ناقص",IF(H808="","حط نسبة خصم أو سعر عرض",IF(H808&lt;=0,"سعر العرض لازم يكون أكبر من صفر",IF(H808&gt;=C808,"سعر العرض = السعر أو أعلى",IF(AND(J808&lt;&gt;"",N(J808)&lt;0,M808&lt;&gt;"نعم"),"تحت التكلفة",IF($B$4="","حط نهاية العرض فوق",IF(AND($B$2&lt;&gt;"",$B$4&lt;$B$2),"النهاية قبل البداية",IF($B$4&lt;TODAY(),"تاريخ النهاية راح",IF(D808="","تمام، بس بدون تكلفة (ما نقدر نحسب ربحك)",IF(N(J808)&lt;0,"تحت التكلفة، وانت قاصد",IF(K808&lt;$B$7,"تمام، بس هامشك أقل من حدّك","جاهز")))))))))))))))</f>
        <v/>
      </c>
      <c r="O808" s="19" t="b">
        <f>AND(N808&lt;&gt;"",ISNA(MATCH(N808,{"رقم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09">
      <c r="A809" s="13"/>
      <c r="B809" s="14"/>
      <c r="C809" s="15"/>
      <c r="D809" s="15"/>
      <c r="E809" s="15"/>
      <c r="F809" s="16"/>
      <c r="G809" s="15"/>
      <c r="H809" s="17" t="str">
        <f>IF(OR(C809="",AND(F809="",G809="")),"",IF(G809&lt;&gt;"",ROUND(G809,2),IF($B$8="ريال كامل",ROUNDDOWN(C809*(1-IF(F809&gt;1,F809/100,F809)),0),IF($B$8="ينتهي بـ ٩",ROUND((C809*(1-IF(F809&gt;1,F809/100,F809))+1)/10,0)*10-1,ROUND(C809*(1-IF(F809&gt;1,F809/100,F809)),2)))))</f>
        <v/>
      </c>
      <c r="I809" s="17" t="str">
        <f>IF(OR(C809="",D809=""),"",ROUND(C809/IF($B$5="نعم",1+$B$6,1)-D809-N(E809),2))</f>
        <v/>
      </c>
      <c r="J809" s="17" t="str">
        <f>IF(OR(H809="",D809=""),"",ROUND(H809/IF($B$5="نعم",1+$B$6,1)-D809-N(E809),2))</f>
        <v/>
      </c>
      <c r="K809" s="18" t="str">
        <f>IF(OR(J809="",N(H809)&lt;=0),"",J809/(H809/IF($B$5="نعم",1+$B$6,1)))</f>
        <v/>
      </c>
      <c r="L809" s="18" t="str">
        <f>IF(OR(I809="",J809="",N(I809)&lt;=0),"",1-J809/I809)</f>
        <v/>
      </c>
      <c r="M809" s="14"/>
      <c r="N809" s="19" t="str">
        <f>IF(AND(A809="",C809=""),"",IF(A809="","رقم المنتج ناقص",IF(AND($B$9="سلة",ISERROR(VALUE(A809))),"رقم المنتج: أرقام إنجليزية بس",IF(COUNTIF($A$11:$A$1010,A809)&gt;1,"رقم المنتج مكرر",IF(C809="","السعر الحالي ناقص",IF(H809="","حط نسبة خصم أو سعر عرض",IF(H809&lt;=0,"سعر العرض لازم يكون أكبر من صفر",IF(H809&gt;=C809,"سعر العرض = السعر أو أعلى",IF(AND(J809&lt;&gt;"",N(J809)&lt;0,M809&lt;&gt;"نعم"),"تحت التكلفة",IF($B$4="","حط نهاية العرض فوق",IF(AND($B$2&lt;&gt;"",$B$4&lt;$B$2),"النهاية قبل البداية",IF($B$4&lt;TODAY(),"تاريخ النهاية راح",IF(D809="","تمام، بس بدون تكلفة (ما نقدر نحسب ربحك)",IF(N(J809)&lt;0,"تحت التكلفة، وانت قاصد",IF(K809&lt;$B$7,"تمام، بس هامشك أقل من حدّك","جاهز")))))))))))))))</f>
        <v/>
      </c>
      <c r="O809" s="19" t="b">
        <f>AND(N809&lt;&gt;"",ISNA(MATCH(N809,{"رقم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0">
      <c r="A810" s="13"/>
      <c r="B810" s="14"/>
      <c r="C810" s="15"/>
      <c r="D810" s="15"/>
      <c r="E810" s="15"/>
      <c r="F810" s="16"/>
      <c r="G810" s="15"/>
      <c r="H810" s="17" t="str">
        <f>IF(OR(C810="",AND(F810="",G810="")),"",IF(G810&lt;&gt;"",ROUND(G810,2),IF($B$8="ريال كامل",ROUNDDOWN(C810*(1-IF(F810&gt;1,F810/100,F810)),0),IF($B$8="ينتهي بـ ٩",ROUND((C810*(1-IF(F810&gt;1,F810/100,F810))+1)/10,0)*10-1,ROUND(C810*(1-IF(F810&gt;1,F810/100,F810)),2)))))</f>
        <v/>
      </c>
      <c r="I810" s="17" t="str">
        <f>IF(OR(C810="",D810=""),"",ROUND(C810/IF($B$5="نعم",1+$B$6,1)-D810-N(E810),2))</f>
        <v/>
      </c>
      <c r="J810" s="17" t="str">
        <f>IF(OR(H810="",D810=""),"",ROUND(H810/IF($B$5="نعم",1+$B$6,1)-D810-N(E810),2))</f>
        <v/>
      </c>
      <c r="K810" s="18" t="str">
        <f>IF(OR(J810="",N(H810)&lt;=0),"",J810/(H810/IF($B$5="نعم",1+$B$6,1)))</f>
        <v/>
      </c>
      <c r="L810" s="18" t="str">
        <f>IF(OR(I810="",J810="",N(I810)&lt;=0),"",1-J810/I810)</f>
        <v/>
      </c>
      <c r="M810" s="14"/>
      <c r="N810" s="19" t="str">
        <f>IF(AND(A810="",C810=""),"",IF(A810="","رقم المنتج ناقص",IF(AND($B$9="سلة",ISERROR(VALUE(A810))),"رقم المنتج: أرقام إنجليزية بس",IF(COUNTIF($A$11:$A$1010,A810)&gt;1,"رقم المنتج مكرر",IF(C810="","السعر الحالي ناقص",IF(H810="","حط نسبة خصم أو سعر عرض",IF(H810&lt;=0,"سعر العرض لازم يكون أكبر من صفر",IF(H810&gt;=C810,"سعر العرض = السعر أو أعلى",IF(AND(J810&lt;&gt;"",N(J810)&lt;0,M810&lt;&gt;"نعم"),"تحت التكلفة",IF($B$4="","حط نهاية العرض فوق",IF(AND($B$2&lt;&gt;"",$B$4&lt;$B$2),"النهاية قبل البداية",IF($B$4&lt;TODAY(),"تاريخ النهاية راح",IF(D810="","تمام، بس بدون تكلفة (ما نقدر نحسب ربحك)",IF(N(J810)&lt;0,"تحت التكلفة، وانت قاصد",IF(K810&lt;$B$7,"تمام، بس هامشك أقل من حدّك","جاهز")))))))))))))))</f>
        <v/>
      </c>
      <c r="O810" s="19" t="b">
        <f>AND(N810&lt;&gt;"",ISNA(MATCH(N810,{"رقم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1">
      <c r="A811" s="13"/>
      <c r="B811" s="14"/>
      <c r="C811" s="15"/>
      <c r="D811" s="15"/>
      <c r="E811" s="15"/>
      <c r="F811" s="16"/>
      <c r="G811" s="15"/>
      <c r="H811" s="17" t="str">
        <f>IF(OR(C811="",AND(F811="",G811="")),"",IF(G811&lt;&gt;"",ROUND(G811,2),IF($B$8="ريال كامل",ROUNDDOWN(C811*(1-IF(F811&gt;1,F811/100,F811)),0),IF($B$8="ينتهي بـ ٩",ROUND((C811*(1-IF(F811&gt;1,F811/100,F811))+1)/10,0)*10-1,ROUND(C811*(1-IF(F811&gt;1,F811/100,F811)),2)))))</f>
        <v/>
      </c>
      <c r="I811" s="17" t="str">
        <f>IF(OR(C811="",D811=""),"",ROUND(C811/IF($B$5="نعم",1+$B$6,1)-D811-N(E811),2))</f>
        <v/>
      </c>
      <c r="J811" s="17" t="str">
        <f>IF(OR(H811="",D811=""),"",ROUND(H811/IF($B$5="نعم",1+$B$6,1)-D811-N(E811),2))</f>
        <v/>
      </c>
      <c r="K811" s="18" t="str">
        <f>IF(OR(J811="",N(H811)&lt;=0),"",J811/(H811/IF($B$5="نعم",1+$B$6,1)))</f>
        <v/>
      </c>
      <c r="L811" s="18" t="str">
        <f>IF(OR(I811="",J811="",N(I811)&lt;=0),"",1-J811/I811)</f>
        <v/>
      </c>
      <c r="M811" s="14"/>
      <c r="N811" s="19" t="str">
        <f>IF(AND(A811="",C811=""),"",IF(A811="","رقم المنتج ناقص",IF(AND($B$9="سلة",ISERROR(VALUE(A811))),"رقم المنتج: أرقام إنجليزية بس",IF(COUNTIF($A$11:$A$1010,A811)&gt;1,"رقم المنتج مكرر",IF(C811="","السعر الحالي ناقص",IF(H811="","حط نسبة خصم أو سعر عرض",IF(H811&lt;=0,"سعر العرض لازم يكون أكبر من صفر",IF(H811&gt;=C811,"سعر العرض = السعر أو أعلى",IF(AND(J811&lt;&gt;"",N(J811)&lt;0,M811&lt;&gt;"نعم"),"تحت التكلفة",IF($B$4="","حط نهاية العرض فوق",IF(AND($B$2&lt;&gt;"",$B$4&lt;$B$2),"النهاية قبل البداية",IF($B$4&lt;TODAY(),"تاريخ النهاية راح",IF(D811="","تمام، بس بدون تكلفة (ما نقدر نحسب ربحك)",IF(N(J811)&lt;0,"تحت التكلفة، وانت قاصد",IF(K811&lt;$B$7,"تمام، بس هامشك أقل من حدّك","جاهز")))))))))))))))</f>
        <v/>
      </c>
      <c r="O811" s="19" t="b">
        <f>AND(N811&lt;&gt;"",ISNA(MATCH(N811,{"رقم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2">
      <c r="A812" s="13"/>
      <c r="B812" s="14"/>
      <c r="C812" s="15"/>
      <c r="D812" s="15"/>
      <c r="E812" s="15"/>
      <c r="F812" s="16"/>
      <c r="G812" s="15"/>
      <c r="H812" s="17" t="str">
        <f>IF(OR(C812="",AND(F812="",G812="")),"",IF(G812&lt;&gt;"",ROUND(G812,2),IF($B$8="ريال كامل",ROUNDDOWN(C812*(1-IF(F812&gt;1,F812/100,F812)),0),IF($B$8="ينتهي بـ ٩",ROUND((C812*(1-IF(F812&gt;1,F812/100,F812))+1)/10,0)*10-1,ROUND(C812*(1-IF(F812&gt;1,F812/100,F812)),2)))))</f>
        <v/>
      </c>
      <c r="I812" s="17" t="str">
        <f>IF(OR(C812="",D812=""),"",ROUND(C812/IF($B$5="نعم",1+$B$6,1)-D812-N(E812),2))</f>
        <v/>
      </c>
      <c r="J812" s="17" t="str">
        <f>IF(OR(H812="",D812=""),"",ROUND(H812/IF($B$5="نعم",1+$B$6,1)-D812-N(E812),2))</f>
        <v/>
      </c>
      <c r="K812" s="18" t="str">
        <f>IF(OR(J812="",N(H812)&lt;=0),"",J812/(H812/IF($B$5="نعم",1+$B$6,1)))</f>
        <v/>
      </c>
      <c r="L812" s="18" t="str">
        <f>IF(OR(I812="",J812="",N(I812)&lt;=0),"",1-J812/I812)</f>
        <v/>
      </c>
      <c r="M812" s="14"/>
      <c r="N812" s="19" t="str">
        <f>IF(AND(A812="",C812=""),"",IF(A812="","رقم المنتج ناقص",IF(AND($B$9="سلة",ISERROR(VALUE(A812))),"رقم المنتج: أرقام إنجليزية بس",IF(COUNTIF($A$11:$A$1010,A812)&gt;1,"رقم المنتج مكرر",IF(C812="","السعر الحالي ناقص",IF(H812="","حط نسبة خصم أو سعر عرض",IF(H812&lt;=0,"سعر العرض لازم يكون أكبر من صفر",IF(H812&gt;=C812,"سعر العرض = السعر أو أعلى",IF(AND(J812&lt;&gt;"",N(J812)&lt;0,M812&lt;&gt;"نعم"),"تحت التكلفة",IF($B$4="","حط نهاية العرض فوق",IF(AND($B$2&lt;&gt;"",$B$4&lt;$B$2),"النهاية قبل البداية",IF($B$4&lt;TODAY(),"تاريخ النهاية راح",IF(D812="","تمام، بس بدون تكلفة (ما نقدر نحسب ربحك)",IF(N(J812)&lt;0,"تحت التكلفة، وانت قاصد",IF(K812&lt;$B$7,"تمام، بس هامشك أقل من حدّك","جاهز")))))))))))))))</f>
        <v/>
      </c>
      <c r="O812" s="19" t="b">
        <f>AND(N812&lt;&gt;"",ISNA(MATCH(N812,{"رقم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3">
      <c r="A813" s="13"/>
      <c r="B813" s="14"/>
      <c r="C813" s="15"/>
      <c r="D813" s="15"/>
      <c r="E813" s="15"/>
      <c r="F813" s="16"/>
      <c r="G813" s="15"/>
      <c r="H813" s="17" t="str">
        <f>IF(OR(C813="",AND(F813="",G813="")),"",IF(G813&lt;&gt;"",ROUND(G813,2),IF($B$8="ريال كامل",ROUNDDOWN(C813*(1-IF(F813&gt;1,F813/100,F813)),0),IF($B$8="ينتهي بـ ٩",ROUND((C813*(1-IF(F813&gt;1,F813/100,F813))+1)/10,0)*10-1,ROUND(C813*(1-IF(F813&gt;1,F813/100,F813)),2)))))</f>
        <v/>
      </c>
      <c r="I813" s="17" t="str">
        <f>IF(OR(C813="",D813=""),"",ROUND(C813/IF($B$5="نعم",1+$B$6,1)-D813-N(E813),2))</f>
        <v/>
      </c>
      <c r="J813" s="17" t="str">
        <f>IF(OR(H813="",D813=""),"",ROUND(H813/IF($B$5="نعم",1+$B$6,1)-D813-N(E813),2))</f>
        <v/>
      </c>
      <c r="K813" s="18" t="str">
        <f>IF(OR(J813="",N(H813)&lt;=0),"",J813/(H813/IF($B$5="نعم",1+$B$6,1)))</f>
        <v/>
      </c>
      <c r="L813" s="18" t="str">
        <f>IF(OR(I813="",J813="",N(I813)&lt;=0),"",1-J813/I813)</f>
        <v/>
      </c>
      <c r="M813" s="14"/>
      <c r="N813" s="19" t="str">
        <f>IF(AND(A813="",C813=""),"",IF(A813="","رقم المنتج ناقص",IF(AND($B$9="سلة",ISERROR(VALUE(A813))),"رقم المنتج: أرقام إنجليزية بس",IF(COUNTIF($A$11:$A$1010,A813)&gt;1,"رقم المنتج مكرر",IF(C813="","السعر الحالي ناقص",IF(H813="","حط نسبة خصم أو سعر عرض",IF(H813&lt;=0,"سعر العرض لازم يكون أكبر من صفر",IF(H813&gt;=C813,"سعر العرض = السعر أو أعلى",IF(AND(J813&lt;&gt;"",N(J813)&lt;0,M813&lt;&gt;"نعم"),"تحت التكلفة",IF($B$4="","حط نهاية العرض فوق",IF(AND($B$2&lt;&gt;"",$B$4&lt;$B$2),"النهاية قبل البداية",IF($B$4&lt;TODAY(),"تاريخ النهاية راح",IF(D813="","تمام، بس بدون تكلفة (ما نقدر نحسب ربحك)",IF(N(J813)&lt;0,"تحت التكلفة، وانت قاصد",IF(K813&lt;$B$7,"تمام، بس هامشك أقل من حدّك","جاهز")))))))))))))))</f>
        <v/>
      </c>
      <c r="O813" s="19" t="b">
        <f>AND(N813&lt;&gt;"",ISNA(MATCH(N813,{"رقم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4">
      <c r="A814" s="13"/>
      <c r="B814" s="14"/>
      <c r="C814" s="15"/>
      <c r="D814" s="15"/>
      <c r="E814" s="15"/>
      <c r="F814" s="16"/>
      <c r="G814" s="15"/>
      <c r="H814" s="17" t="str">
        <f>IF(OR(C814="",AND(F814="",G814="")),"",IF(G814&lt;&gt;"",ROUND(G814,2),IF($B$8="ريال كامل",ROUNDDOWN(C814*(1-IF(F814&gt;1,F814/100,F814)),0),IF($B$8="ينتهي بـ ٩",ROUND((C814*(1-IF(F814&gt;1,F814/100,F814))+1)/10,0)*10-1,ROUND(C814*(1-IF(F814&gt;1,F814/100,F814)),2)))))</f>
        <v/>
      </c>
      <c r="I814" s="17" t="str">
        <f>IF(OR(C814="",D814=""),"",ROUND(C814/IF($B$5="نعم",1+$B$6,1)-D814-N(E814),2))</f>
        <v/>
      </c>
      <c r="J814" s="17" t="str">
        <f>IF(OR(H814="",D814=""),"",ROUND(H814/IF($B$5="نعم",1+$B$6,1)-D814-N(E814),2))</f>
        <v/>
      </c>
      <c r="K814" s="18" t="str">
        <f>IF(OR(J814="",N(H814)&lt;=0),"",J814/(H814/IF($B$5="نعم",1+$B$6,1)))</f>
        <v/>
      </c>
      <c r="L814" s="18" t="str">
        <f>IF(OR(I814="",J814="",N(I814)&lt;=0),"",1-J814/I814)</f>
        <v/>
      </c>
      <c r="M814" s="14"/>
      <c r="N814" s="19" t="str">
        <f>IF(AND(A814="",C814=""),"",IF(A814="","رقم المنتج ناقص",IF(AND($B$9="سلة",ISERROR(VALUE(A814))),"رقم المنتج: أرقام إنجليزية بس",IF(COUNTIF($A$11:$A$1010,A814)&gt;1,"رقم المنتج مكرر",IF(C814="","السعر الحالي ناقص",IF(H814="","حط نسبة خصم أو سعر عرض",IF(H814&lt;=0,"سعر العرض لازم يكون أكبر من صفر",IF(H814&gt;=C814,"سعر العرض = السعر أو أعلى",IF(AND(J814&lt;&gt;"",N(J814)&lt;0,M814&lt;&gt;"نعم"),"تحت التكلفة",IF($B$4="","حط نهاية العرض فوق",IF(AND($B$2&lt;&gt;"",$B$4&lt;$B$2),"النهاية قبل البداية",IF($B$4&lt;TODAY(),"تاريخ النهاية راح",IF(D814="","تمام، بس بدون تكلفة (ما نقدر نحسب ربحك)",IF(N(J814)&lt;0,"تحت التكلفة، وانت قاصد",IF(K814&lt;$B$7,"تمام، بس هامشك أقل من حدّك","جاهز")))))))))))))))</f>
        <v/>
      </c>
      <c r="O814" s="19" t="b">
        <f>AND(N814&lt;&gt;"",ISNA(MATCH(N814,{"رقم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5">
      <c r="A815" s="13"/>
      <c r="B815" s="14"/>
      <c r="C815" s="15"/>
      <c r="D815" s="15"/>
      <c r="E815" s="15"/>
      <c r="F815" s="16"/>
      <c r="G815" s="15"/>
      <c r="H815" s="17" t="str">
        <f>IF(OR(C815="",AND(F815="",G815="")),"",IF(G815&lt;&gt;"",ROUND(G815,2),IF($B$8="ريال كامل",ROUNDDOWN(C815*(1-IF(F815&gt;1,F815/100,F815)),0),IF($B$8="ينتهي بـ ٩",ROUND((C815*(1-IF(F815&gt;1,F815/100,F815))+1)/10,0)*10-1,ROUND(C815*(1-IF(F815&gt;1,F815/100,F815)),2)))))</f>
        <v/>
      </c>
      <c r="I815" s="17" t="str">
        <f>IF(OR(C815="",D815=""),"",ROUND(C815/IF($B$5="نعم",1+$B$6,1)-D815-N(E815),2))</f>
        <v/>
      </c>
      <c r="J815" s="17" t="str">
        <f>IF(OR(H815="",D815=""),"",ROUND(H815/IF($B$5="نعم",1+$B$6,1)-D815-N(E815),2))</f>
        <v/>
      </c>
      <c r="K815" s="18" t="str">
        <f>IF(OR(J815="",N(H815)&lt;=0),"",J815/(H815/IF($B$5="نعم",1+$B$6,1)))</f>
        <v/>
      </c>
      <c r="L815" s="18" t="str">
        <f>IF(OR(I815="",J815="",N(I815)&lt;=0),"",1-J815/I815)</f>
        <v/>
      </c>
      <c r="M815" s="14"/>
      <c r="N815" s="19" t="str">
        <f>IF(AND(A815="",C815=""),"",IF(A815="","رقم المنتج ناقص",IF(AND($B$9="سلة",ISERROR(VALUE(A815))),"رقم المنتج: أرقام إنجليزية بس",IF(COUNTIF($A$11:$A$1010,A815)&gt;1,"رقم المنتج مكرر",IF(C815="","السعر الحالي ناقص",IF(H815="","حط نسبة خصم أو سعر عرض",IF(H815&lt;=0,"سعر العرض لازم يكون أكبر من صفر",IF(H815&gt;=C815,"سعر العرض = السعر أو أعلى",IF(AND(J815&lt;&gt;"",N(J815)&lt;0,M815&lt;&gt;"نعم"),"تحت التكلفة",IF($B$4="","حط نهاية العرض فوق",IF(AND($B$2&lt;&gt;"",$B$4&lt;$B$2),"النهاية قبل البداية",IF($B$4&lt;TODAY(),"تاريخ النهاية راح",IF(D815="","تمام، بس بدون تكلفة (ما نقدر نحسب ربحك)",IF(N(J815)&lt;0,"تحت التكلفة، وانت قاصد",IF(K815&lt;$B$7,"تمام، بس هامشك أقل من حدّك","جاهز")))))))))))))))</f>
        <v/>
      </c>
      <c r="O815" s="19" t="b">
        <f>AND(N815&lt;&gt;"",ISNA(MATCH(N815,{"رقم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6">
      <c r="A816" s="13"/>
      <c r="B816" s="14"/>
      <c r="C816" s="15"/>
      <c r="D816" s="15"/>
      <c r="E816" s="15"/>
      <c r="F816" s="16"/>
      <c r="G816" s="15"/>
      <c r="H816" s="17" t="str">
        <f>IF(OR(C816="",AND(F816="",G816="")),"",IF(G816&lt;&gt;"",ROUND(G816,2),IF($B$8="ريال كامل",ROUNDDOWN(C816*(1-IF(F816&gt;1,F816/100,F816)),0),IF($B$8="ينتهي بـ ٩",ROUND((C816*(1-IF(F816&gt;1,F816/100,F816))+1)/10,0)*10-1,ROUND(C816*(1-IF(F816&gt;1,F816/100,F816)),2)))))</f>
        <v/>
      </c>
      <c r="I816" s="17" t="str">
        <f>IF(OR(C816="",D816=""),"",ROUND(C816/IF($B$5="نعم",1+$B$6,1)-D816-N(E816),2))</f>
        <v/>
      </c>
      <c r="J816" s="17" t="str">
        <f>IF(OR(H816="",D816=""),"",ROUND(H816/IF($B$5="نعم",1+$B$6,1)-D816-N(E816),2))</f>
        <v/>
      </c>
      <c r="K816" s="18" t="str">
        <f>IF(OR(J816="",N(H816)&lt;=0),"",J816/(H816/IF($B$5="نعم",1+$B$6,1)))</f>
        <v/>
      </c>
      <c r="L816" s="18" t="str">
        <f>IF(OR(I816="",J816="",N(I816)&lt;=0),"",1-J816/I816)</f>
        <v/>
      </c>
      <c r="M816" s="14"/>
      <c r="N816" s="19" t="str">
        <f>IF(AND(A816="",C816=""),"",IF(A816="","رقم المنتج ناقص",IF(AND($B$9="سلة",ISERROR(VALUE(A816))),"رقم المنتج: أرقام إنجليزية بس",IF(COUNTIF($A$11:$A$1010,A816)&gt;1,"رقم المنتج مكرر",IF(C816="","السعر الحالي ناقص",IF(H816="","حط نسبة خصم أو سعر عرض",IF(H816&lt;=0,"سعر العرض لازم يكون أكبر من صفر",IF(H816&gt;=C816,"سعر العرض = السعر أو أعلى",IF(AND(J816&lt;&gt;"",N(J816)&lt;0,M816&lt;&gt;"نعم"),"تحت التكلفة",IF($B$4="","حط نهاية العرض فوق",IF(AND($B$2&lt;&gt;"",$B$4&lt;$B$2),"النهاية قبل البداية",IF($B$4&lt;TODAY(),"تاريخ النهاية راح",IF(D816="","تمام، بس بدون تكلفة (ما نقدر نحسب ربحك)",IF(N(J816)&lt;0,"تحت التكلفة، وانت قاصد",IF(K816&lt;$B$7,"تمام، بس هامشك أقل من حدّك","جاهز")))))))))))))))</f>
        <v/>
      </c>
      <c r="O816" s="19" t="b">
        <f>AND(N816&lt;&gt;"",ISNA(MATCH(N816,{"رقم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7">
      <c r="A817" s="13"/>
      <c r="B817" s="14"/>
      <c r="C817" s="15"/>
      <c r="D817" s="15"/>
      <c r="E817" s="15"/>
      <c r="F817" s="16"/>
      <c r="G817" s="15"/>
      <c r="H817" s="17" t="str">
        <f>IF(OR(C817="",AND(F817="",G817="")),"",IF(G817&lt;&gt;"",ROUND(G817,2),IF($B$8="ريال كامل",ROUNDDOWN(C817*(1-IF(F817&gt;1,F817/100,F817)),0),IF($B$8="ينتهي بـ ٩",ROUND((C817*(1-IF(F817&gt;1,F817/100,F817))+1)/10,0)*10-1,ROUND(C817*(1-IF(F817&gt;1,F817/100,F817)),2)))))</f>
        <v/>
      </c>
      <c r="I817" s="17" t="str">
        <f>IF(OR(C817="",D817=""),"",ROUND(C817/IF($B$5="نعم",1+$B$6,1)-D817-N(E817),2))</f>
        <v/>
      </c>
      <c r="J817" s="17" t="str">
        <f>IF(OR(H817="",D817=""),"",ROUND(H817/IF($B$5="نعم",1+$B$6,1)-D817-N(E817),2))</f>
        <v/>
      </c>
      <c r="K817" s="18" t="str">
        <f>IF(OR(J817="",N(H817)&lt;=0),"",J817/(H817/IF($B$5="نعم",1+$B$6,1)))</f>
        <v/>
      </c>
      <c r="L817" s="18" t="str">
        <f>IF(OR(I817="",J817="",N(I817)&lt;=0),"",1-J817/I817)</f>
        <v/>
      </c>
      <c r="M817" s="14"/>
      <c r="N817" s="19" t="str">
        <f>IF(AND(A817="",C817=""),"",IF(A817="","رقم المنتج ناقص",IF(AND($B$9="سلة",ISERROR(VALUE(A817))),"رقم المنتج: أرقام إنجليزية بس",IF(COUNTIF($A$11:$A$1010,A817)&gt;1,"رقم المنتج مكرر",IF(C817="","السعر الحالي ناقص",IF(H817="","حط نسبة خصم أو سعر عرض",IF(H817&lt;=0,"سعر العرض لازم يكون أكبر من صفر",IF(H817&gt;=C817,"سعر العرض = السعر أو أعلى",IF(AND(J817&lt;&gt;"",N(J817)&lt;0,M817&lt;&gt;"نعم"),"تحت التكلفة",IF($B$4="","حط نهاية العرض فوق",IF(AND($B$2&lt;&gt;"",$B$4&lt;$B$2),"النهاية قبل البداية",IF($B$4&lt;TODAY(),"تاريخ النهاية راح",IF(D817="","تمام، بس بدون تكلفة (ما نقدر نحسب ربحك)",IF(N(J817)&lt;0,"تحت التكلفة، وانت قاصد",IF(K817&lt;$B$7,"تمام، بس هامشك أقل من حدّك","جاهز")))))))))))))))</f>
        <v/>
      </c>
      <c r="O817" s="19" t="b">
        <f>AND(N817&lt;&gt;"",ISNA(MATCH(N817,{"رقم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8">
      <c r="A818" s="13"/>
      <c r="B818" s="14"/>
      <c r="C818" s="15"/>
      <c r="D818" s="15"/>
      <c r="E818" s="15"/>
      <c r="F818" s="16"/>
      <c r="G818" s="15"/>
      <c r="H818" s="17" t="str">
        <f>IF(OR(C818="",AND(F818="",G818="")),"",IF(G818&lt;&gt;"",ROUND(G818,2),IF($B$8="ريال كامل",ROUNDDOWN(C818*(1-IF(F818&gt;1,F818/100,F818)),0),IF($B$8="ينتهي بـ ٩",ROUND((C818*(1-IF(F818&gt;1,F818/100,F818))+1)/10,0)*10-1,ROUND(C818*(1-IF(F818&gt;1,F818/100,F818)),2)))))</f>
        <v/>
      </c>
      <c r="I818" s="17" t="str">
        <f>IF(OR(C818="",D818=""),"",ROUND(C818/IF($B$5="نعم",1+$B$6,1)-D818-N(E818),2))</f>
        <v/>
      </c>
      <c r="J818" s="17" t="str">
        <f>IF(OR(H818="",D818=""),"",ROUND(H818/IF($B$5="نعم",1+$B$6,1)-D818-N(E818),2))</f>
        <v/>
      </c>
      <c r="K818" s="18" t="str">
        <f>IF(OR(J818="",N(H818)&lt;=0),"",J818/(H818/IF($B$5="نعم",1+$B$6,1)))</f>
        <v/>
      </c>
      <c r="L818" s="18" t="str">
        <f>IF(OR(I818="",J818="",N(I818)&lt;=0),"",1-J818/I818)</f>
        <v/>
      </c>
      <c r="M818" s="14"/>
      <c r="N818" s="19" t="str">
        <f>IF(AND(A818="",C818=""),"",IF(A818="","رقم المنتج ناقص",IF(AND($B$9="سلة",ISERROR(VALUE(A818))),"رقم المنتج: أرقام إنجليزية بس",IF(COUNTIF($A$11:$A$1010,A818)&gt;1,"رقم المنتج مكرر",IF(C818="","السعر الحالي ناقص",IF(H818="","حط نسبة خصم أو سعر عرض",IF(H818&lt;=0,"سعر العرض لازم يكون أكبر من صفر",IF(H818&gt;=C818,"سعر العرض = السعر أو أعلى",IF(AND(J818&lt;&gt;"",N(J818)&lt;0,M818&lt;&gt;"نعم"),"تحت التكلفة",IF($B$4="","حط نهاية العرض فوق",IF(AND($B$2&lt;&gt;"",$B$4&lt;$B$2),"النهاية قبل البداية",IF($B$4&lt;TODAY(),"تاريخ النهاية راح",IF(D818="","تمام، بس بدون تكلفة (ما نقدر نحسب ربحك)",IF(N(J818)&lt;0,"تحت التكلفة، وانت قاصد",IF(K818&lt;$B$7,"تمام، بس هامشك أقل من حدّك","جاهز")))))))))))))))</f>
        <v/>
      </c>
      <c r="O818" s="19" t="b">
        <f>AND(N818&lt;&gt;"",ISNA(MATCH(N818,{"رقم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19">
      <c r="A819" s="13"/>
      <c r="B819" s="14"/>
      <c r="C819" s="15"/>
      <c r="D819" s="15"/>
      <c r="E819" s="15"/>
      <c r="F819" s="16"/>
      <c r="G819" s="15"/>
      <c r="H819" s="17" t="str">
        <f>IF(OR(C819="",AND(F819="",G819="")),"",IF(G819&lt;&gt;"",ROUND(G819,2),IF($B$8="ريال كامل",ROUNDDOWN(C819*(1-IF(F819&gt;1,F819/100,F819)),0),IF($B$8="ينتهي بـ ٩",ROUND((C819*(1-IF(F819&gt;1,F819/100,F819))+1)/10,0)*10-1,ROUND(C819*(1-IF(F819&gt;1,F819/100,F819)),2)))))</f>
        <v/>
      </c>
      <c r="I819" s="17" t="str">
        <f>IF(OR(C819="",D819=""),"",ROUND(C819/IF($B$5="نعم",1+$B$6,1)-D819-N(E819),2))</f>
        <v/>
      </c>
      <c r="J819" s="17" t="str">
        <f>IF(OR(H819="",D819=""),"",ROUND(H819/IF($B$5="نعم",1+$B$6,1)-D819-N(E819),2))</f>
        <v/>
      </c>
      <c r="K819" s="18" t="str">
        <f>IF(OR(J819="",N(H819)&lt;=0),"",J819/(H819/IF($B$5="نعم",1+$B$6,1)))</f>
        <v/>
      </c>
      <c r="L819" s="18" t="str">
        <f>IF(OR(I819="",J819="",N(I819)&lt;=0),"",1-J819/I819)</f>
        <v/>
      </c>
      <c r="M819" s="14"/>
      <c r="N819" s="19" t="str">
        <f>IF(AND(A819="",C819=""),"",IF(A819="","رقم المنتج ناقص",IF(AND($B$9="سلة",ISERROR(VALUE(A819))),"رقم المنتج: أرقام إنجليزية بس",IF(COUNTIF($A$11:$A$1010,A819)&gt;1,"رقم المنتج مكرر",IF(C819="","السعر الحالي ناقص",IF(H819="","حط نسبة خصم أو سعر عرض",IF(H819&lt;=0,"سعر العرض لازم يكون أكبر من صفر",IF(H819&gt;=C819,"سعر العرض = السعر أو أعلى",IF(AND(J819&lt;&gt;"",N(J819)&lt;0,M819&lt;&gt;"نعم"),"تحت التكلفة",IF($B$4="","حط نهاية العرض فوق",IF(AND($B$2&lt;&gt;"",$B$4&lt;$B$2),"النهاية قبل البداية",IF($B$4&lt;TODAY(),"تاريخ النهاية راح",IF(D819="","تمام، بس بدون تكلفة (ما نقدر نحسب ربحك)",IF(N(J819)&lt;0,"تحت التكلفة، وانت قاصد",IF(K819&lt;$B$7,"تمام، بس هامشك أقل من حدّك","جاهز")))))))))))))))</f>
        <v/>
      </c>
      <c r="O819" s="19" t="b">
        <f>AND(N819&lt;&gt;"",ISNA(MATCH(N819,{"رقم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0">
      <c r="A820" s="13"/>
      <c r="B820" s="14"/>
      <c r="C820" s="15"/>
      <c r="D820" s="15"/>
      <c r="E820" s="15"/>
      <c r="F820" s="16"/>
      <c r="G820" s="15"/>
      <c r="H820" s="17" t="str">
        <f>IF(OR(C820="",AND(F820="",G820="")),"",IF(G820&lt;&gt;"",ROUND(G820,2),IF($B$8="ريال كامل",ROUNDDOWN(C820*(1-IF(F820&gt;1,F820/100,F820)),0),IF($B$8="ينتهي بـ ٩",ROUND((C820*(1-IF(F820&gt;1,F820/100,F820))+1)/10,0)*10-1,ROUND(C820*(1-IF(F820&gt;1,F820/100,F820)),2)))))</f>
        <v/>
      </c>
      <c r="I820" s="17" t="str">
        <f>IF(OR(C820="",D820=""),"",ROUND(C820/IF($B$5="نعم",1+$B$6,1)-D820-N(E820),2))</f>
        <v/>
      </c>
      <c r="J820" s="17" t="str">
        <f>IF(OR(H820="",D820=""),"",ROUND(H820/IF($B$5="نعم",1+$B$6,1)-D820-N(E820),2))</f>
        <v/>
      </c>
      <c r="K820" s="18" t="str">
        <f>IF(OR(J820="",N(H820)&lt;=0),"",J820/(H820/IF($B$5="نعم",1+$B$6,1)))</f>
        <v/>
      </c>
      <c r="L820" s="18" t="str">
        <f>IF(OR(I820="",J820="",N(I820)&lt;=0),"",1-J820/I820)</f>
        <v/>
      </c>
      <c r="M820" s="14"/>
      <c r="N820" s="19" t="str">
        <f>IF(AND(A820="",C820=""),"",IF(A820="","رقم المنتج ناقص",IF(AND($B$9="سلة",ISERROR(VALUE(A820))),"رقم المنتج: أرقام إنجليزية بس",IF(COUNTIF($A$11:$A$1010,A820)&gt;1,"رقم المنتج مكرر",IF(C820="","السعر الحالي ناقص",IF(H820="","حط نسبة خصم أو سعر عرض",IF(H820&lt;=0,"سعر العرض لازم يكون أكبر من صفر",IF(H820&gt;=C820,"سعر العرض = السعر أو أعلى",IF(AND(J820&lt;&gt;"",N(J820)&lt;0,M820&lt;&gt;"نعم"),"تحت التكلفة",IF($B$4="","حط نهاية العرض فوق",IF(AND($B$2&lt;&gt;"",$B$4&lt;$B$2),"النهاية قبل البداية",IF($B$4&lt;TODAY(),"تاريخ النهاية راح",IF(D820="","تمام، بس بدون تكلفة (ما نقدر نحسب ربحك)",IF(N(J820)&lt;0,"تحت التكلفة، وانت قاصد",IF(K820&lt;$B$7,"تمام، بس هامشك أقل من حدّك","جاهز")))))))))))))))</f>
        <v/>
      </c>
      <c r="O820" s="19" t="b">
        <f>AND(N820&lt;&gt;"",ISNA(MATCH(N820,{"رقم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1">
      <c r="A821" s="13"/>
      <c r="B821" s="14"/>
      <c r="C821" s="15"/>
      <c r="D821" s="15"/>
      <c r="E821" s="15"/>
      <c r="F821" s="16"/>
      <c r="G821" s="15"/>
      <c r="H821" s="17" t="str">
        <f>IF(OR(C821="",AND(F821="",G821="")),"",IF(G821&lt;&gt;"",ROUND(G821,2),IF($B$8="ريال كامل",ROUNDDOWN(C821*(1-IF(F821&gt;1,F821/100,F821)),0),IF($B$8="ينتهي بـ ٩",ROUND((C821*(1-IF(F821&gt;1,F821/100,F821))+1)/10,0)*10-1,ROUND(C821*(1-IF(F821&gt;1,F821/100,F821)),2)))))</f>
        <v/>
      </c>
      <c r="I821" s="17" t="str">
        <f>IF(OR(C821="",D821=""),"",ROUND(C821/IF($B$5="نعم",1+$B$6,1)-D821-N(E821),2))</f>
        <v/>
      </c>
      <c r="J821" s="17" t="str">
        <f>IF(OR(H821="",D821=""),"",ROUND(H821/IF($B$5="نعم",1+$B$6,1)-D821-N(E821),2))</f>
        <v/>
      </c>
      <c r="K821" s="18" t="str">
        <f>IF(OR(J821="",N(H821)&lt;=0),"",J821/(H821/IF($B$5="نعم",1+$B$6,1)))</f>
        <v/>
      </c>
      <c r="L821" s="18" t="str">
        <f>IF(OR(I821="",J821="",N(I821)&lt;=0),"",1-J821/I821)</f>
        <v/>
      </c>
      <c r="M821" s="14"/>
      <c r="N821" s="19" t="str">
        <f>IF(AND(A821="",C821=""),"",IF(A821="","رقم المنتج ناقص",IF(AND($B$9="سلة",ISERROR(VALUE(A821))),"رقم المنتج: أرقام إنجليزية بس",IF(COUNTIF($A$11:$A$1010,A821)&gt;1,"رقم المنتج مكرر",IF(C821="","السعر الحالي ناقص",IF(H821="","حط نسبة خصم أو سعر عرض",IF(H821&lt;=0,"سعر العرض لازم يكون أكبر من صفر",IF(H821&gt;=C821,"سعر العرض = السعر أو أعلى",IF(AND(J821&lt;&gt;"",N(J821)&lt;0,M821&lt;&gt;"نعم"),"تحت التكلفة",IF($B$4="","حط نهاية العرض فوق",IF(AND($B$2&lt;&gt;"",$B$4&lt;$B$2),"النهاية قبل البداية",IF($B$4&lt;TODAY(),"تاريخ النهاية راح",IF(D821="","تمام، بس بدون تكلفة (ما نقدر نحسب ربحك)",IF(N(J821)&lt;0,"تحت التكلفة، وانت قاصد",IF(K821&lt;$B$7,"تمام، بس هامشك أقل من حدّك","جاهز")))))))))))))))</f>
        <v/>
      </c>
      <c r="O821" s="19" t="b">
        <f>AND(N821&lt;&gt;"",ISNA(MATCH(N821,{"رقم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2">
      <c r="A822" s="13"/>
      <c r="B822" s="14"/>
      <c r="C822" s="15"/>
      <c r="D822" s="15"/>
      <c r="E822" s="15"/>
      <c r="F822" s="16"/>
      <c r="G822" s="15"/>
      <c r="H822" s="17" t="str">
        <f>IF(OR(C822="",AND(F822="",G822="")),"",IF(G822&lt;&gt;"",ROUND(G822,2),IF($B$8="ريال كامل",ROUNDDOWN(C822*(1-IF(F822&gt;1,F822/100,F822)),0),IF($B$8="ينتهي بـ ٩",ROUND((C822*(1-IF(F822&gt;1,F822/100,F822))+1)/10,0)*10-1,ROUND(C822*(1-IF(F822&gt;1,F822/100,F822)),2)))))</f>
        <v/>
      </c>
      <c r="I822" s="17" t="str">
        <f>IF(OR(C822="",D822=""),"",ROUND(C822/IF($B$5="نعم",1+$B$6,1)-D822-N(E822),2))</f>
        <v/>
      </c>
      <c r="J822" s="17" t="str">
        <f>IF(OR(H822="",D822=""),"",ROUND(H822/IF($B$5="نعم",1+$B$6,1)-D822-N(E822),2))</f>
        <v/>
      </c>
      <c r="K822" s="18" t="str">
        <f>IF(OR(J822="",N(H822)&lt;=0),"",J822/(H822/IF($B$5="نعم",1+$B$6,1)))</f>
        <v/>
      </c>
      <c r="L822" s="18" t="str">
        <f>IF(OR(I822="",J822="",N(I822)&lt;=0),"",1-J822/I822)</f>
        <v/>
      </c>
      <c r="M822" s="14"/>
      <c r="N822" s="19" t="str">
        <f>IF(AND(A822="",C822=""),"",IF(A822="","رقم المنتج ناقص",IF(AND($B$9="سلة",ISERROR(VALUE(A822))),"رقم المنتج: أرقام إنجليزية بس",IF(COUNTIF($A$11:$A$1010,A822)&gt;1,"رقم المنتج مكرر",IF(C822="","السعر الحالي ناقص",IF(H822="","حط نسبة خصم أو سعر عرض",IF(H822&lt;=0,"سعر العرض لازم يكون أكبر من صفر",IF(H822&gt;=C822,"سعر العرض = السعر أو أعلى",IF(AND(J822&lt;&gt;"",N(J822)&lt;0,M822&lt;&gt;"نعم"),"تحت التكلفة",IF($B$4="","حط نهاية العرض فوق",IF(AND($B$2&lt;&gt;"",$B$4&lt;$B$2),"النهاية قبل البداية",IF($B$4&lt;TODAY(),"تاريخ النهاية راح",IF(D822="","تمام، بس بدون تكلفة (ما نقدر نحسب ربحك)",IF(N(J822)&lt;0,"تحت التكلفة، وانت قاصد",IF(K822&lt;$B$7,"تمام، بس هامشك أقل من حدّك","جاهز")))))))))))))))</f>
        <v/>
      </c>
      <c r="O822" s="19" t="b">
        <f>AND(N822&lt;&gt;"",ISNA(MATCH(N822,{"رقم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3">
      <c r="A823" s="13"/>
      <c r="B823" s="14"/>
      <c r="C823" s="15"/>
      <c r="D823" s="15"/>
      <c r="E823" s="15"/>
      <c r="F823" s="16"/>
      <c r="G823" s="15"/>
      <c r="H823" s="17" t="str">
        <f>IF(OR(C823="",AND(F823="",G823="")),"",IF(G823&lt;&gt;"",ROUND(G823,2),IF($B$8="ريال كامل",ROUNDDOWN(C823*(1-IF(F823&gt;1,F823/100,F823)),0),IF($B$8="ينتهي بـ ٩",ROUND((C823*(1-IF(F823&gt;1,F823/100,F823))+1)/10,0)*10-1,ROUND(C823*(1-IF(F823&gt;1,F823/100,F823)),2)))))</f>
        <v/>
      </c>
      <c r="I823" s="17" t="str">
        <f>IF(OR(C823="",D823=""),"",ROUND(C823/IF($B$5="نعم",1+$B$6,1)-D823-N(E823),2))</f>
        <v/>
      </c>
      <c r="J823" s="17" t="str">
        <f>IF(OR(H823="",D823=""),"",ROUND(H823/IF($B$5="نعم",1+$B$6,1)-D823-N(E823),2))</f>
        <v/>
      </c>
      <c r="K823" s="18" t="str">
        <f>IF(OR(J823="",N(H823)&lt;=0),"",J823/(H823/IF($B$5="نعم",1+$B$6,1)))</f>
        <v/>
      </c>
      <c r="L823" s="18" t="str">
        <f>IF(OR(I823="",J823="",N(I823)&lt;=0),"",1-J823/I823)</f>
        <v/>
      </c>
      <c r="M823" s="14"/>
      <c r="N823" s="19" t="str">
        <f>IF(AND(A823="",C823=""),"",IF(A823="","رقم المنتج ناقص",IF(AND($B$9="سلة",ISERROR(VALUE(A823))),"رقم المنتج: أرقام إنجليزية بس",IF(COUNTIF($A$11:$A$1010,A823)&gt;1,"رقم المنتج مكرر",IF(C823="","السعر الحالي ناقص",IF(H823="","حط نسبة خصم أو سعر عرض",IF(H823&lt;=0,"سعر العرض لازم يكون أكبر من صفر",IF(H823&gt;=C823,"سعر العرض = السعر أو أعلى",IF(AND(J823&lt;&gt;"",N(J823)&lt;0,M823&lt;&gt;"نعم"),"تحت التكلفة",IF($B$4="","حط نهاية العرض فوق",IF(AND($B$2&lt;&gt;"",$B$4&lt;$B$2),"النهاية قبل البداية",IF($B$4&lt;TODAY(),"تاريخ النهاية راح",IF(D823="","تمام، بس بدون تكلفة (ما نقدر نحسب ربحك)",IF(N(J823)&lt;0,"تحت التكلفة، وانت قاصد",IF(K823&lt;$B$7,"تمام، بس هامشك أقل من حدّك","جاهز")))))))))))))))</f>
        <v/>
      </c>
      <c r="O823" s="19" t="b">
        <f>AND(N823&lt;&gt;"",ISNA(MATCH(N823,{"رقم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4">
      <c r="A824" s="13"/>
      <c r="B824" s="14"/>
      <c r="C824" s="15"/>
      <c r="D824" s="15"/>
      <c r="E824" s="15"/>
      <c r="F824" s="16"/>
      <c r="G824" s="15"/>
      <c r="H824" s="17" t="str">
        <f>IF(OR(C824="",AND(F824="",G824="")),"",IF(G824&lt;&gt;"",ROUND(G824,2),IF($B$8="ريال كامل",ROUNDDOWN(C824*(1-IF(F824&gt;1,F824/100,F824)),0),IF($B$8="ينتهي بـ ٩",ROUND((C824*(1-IF(F824&gt;1,F824/100,F824))+1)/10,0)*10-1,ROUND(C824*(1-IF(F824&gt;1,F824/100,F824)),2)))))</f>
        <v/>
      </c>
      <c r="I824" s="17" t="str">
        <f>IF(OR(C824="",D824=""),"",ROUND(C824/IF($B$5="نعم",1+$B$6,1)-D824-N(E824),2))</f>
        <v/>
      </c>
      <c r="J824" s="17" t="str">
        <f>IF(OR(H824="",D824=""),"",ROUND(H824/IF($B$5="نعم",1+$B$6,1)-D824-N(E824),2))</f>
        <v/>
      </c>
      <c r="K824" s="18" t="str">
        <f>IF(OR(J824="",N(H824)&lt;=0),"",J824/(H824/IF($B$5="نعم",1+$B$6,1)))</f>
        <v/>
      </c>
      <c r="L824" s="18" t="str">
        <f>IF(OR(I824="",J824="",N(I824)&lt;=0),"",1-J824/I824)</f>
        <v/>
      </c>
      <c r="M824" s="14"/>
      <c r="N824" s="19" t="str">
        <f>IF(AND(A824="",C824=""),"",IF(A824="","رقم المنتج ناقص",IF(AND($B$9="سلة",ISERROR(VALUE(A824))),"رقم المنتج: أرقام إنجليزية بس",IF(COUNTIF($A$11:$A$1010,A824)&gt;1,"رقم المنتج مكرر",IF(C824="","السعر الحالي ناقص",IF(H824="","حط نسبة خصم أو سعر عرض",IF(H824&lt;=0,"سعر العرض لازم يكون أكبر من صفر",IF(H824&gt;=C824,"سعر العرض = السعر أو أعلى",IF(AND(J824&lt;&gt;"",N(J824)&lt;0,M824&lt;&gt;"نعم"),"تحت التكلفة",IF($B$4="","حط نهاية العرض فوق",IF(AND($B$2&lt;&gt;"",$B$4&lt;$B$2),"النهاية قبل البداية",IF($B$4&lt;TODAY(),"تاريخ النهاية راح",IF(D824="","تمام، بس بدون تكلفة (ما نقدر نحسب ربحك)",IF(N(J824)&lt;0,"تحت التكلفة، وانت قاصد",IF(K824&lt;$B$7,"تمام، بس هامشك أقل من حدّك","جاهز")))))))))))))))</f>
        <v/>
      </c>
      <c r="O824" s="19" t="b">
        <f>AND(N824&lt;&gt;"",ISNA(MATCH(N824,{"رقم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5">
      <c r="A825" s="13"/>
      <c r="B825" s="14"/>
      <c r="C825" s="15"/>
      <c r="D825" s="15"/>
      <c r="E825" s="15"/>
      <c r="F825" s="16"/>
      <c r="G825" s="15"/>
      <c r="H825" s="17" t="str">
        <f>IF(OR(C825="",AND(F825="",G825="")),"",IF(G825&lt;&gt;"",ROUND(G825,2),IF($B$8="ريال كامل",ROUNDDOWN(C825*(1-IF(F825&gt;1,F825/100,F825)),0),IF($B$8="ينتهي بـ ٩",ROUND((C825*(1-IF(F825&gt;1,F825/100,F825))+1)/10,0)*10-1,ROUND(C825*(1-IF(F825&gt;1,F825/100,F825)),2)))))</f>
        <v/>
      </c>
      <c r="I825" s="17" t="str">
        <f>IF(OR(C825="",D825=""),"",ROUND(C825/IF($B$5="نعم",1+$B$6,1)-D825-N(E825),2))</f>
        <v/>
      </c>
      <c r="J825" s="17" t="str">
        <f>IF(OR(H825="",D825=""),"",ROUND(H825/IF($B$5="نعم",1+$B$6,1)-D825-N(E825),2))</f>
        <v/>
      </c>
      <c r="K825" s="18" t="str">
        <f>IF(OR(J825="",N(H825)&lt;=0),"",J825/(H825/IF($B$5="نعم",1+$B$6,1)))</f>
        <v/>
      </c>
      <c r="L825" s="18" t="str">
        <f>IF(OR(I825="",J825="",N(I825)&lt;=0),"",1-J825/I825)</f>
        <v/>
      </c>
      <c r="M825" s="14"/>
      <c r="N825" s="19" t="str">
        <f>IF(AND(A825="",C825=""),"",IF(A825="","رقم المنتج ناقص",IF(AND($B$9="سلة",ISERROR(VALUE(A825))),"رقم المنتج: أرقام إنجليزية بس",IF(COUNTIF($A$11:$A$1010,A825)&gt;1,"رقم المنتج مكرر",IF(C825="","السعر الحالي ناقص",IF(H825="","حط نسبة خصم أو سعر عرض",IF(H825&lt;=0,"سعر العرض لازم يكون أكبر من صفر",IF(H825&gt;=C825,"سعر العرض = السعر أو أعلى",IF(AND(J825&lt;&gt;"",N(J825)&lt;0,M825&lt;&gt;"نعم"),"تحت التكلفة",IF($B$4="","حط نهاية العرض فوق",IF(AND($B$2&lt;&gt;"",$B$4&lt;$B$2),"النهاية قبل البداية",IF($B$4&lt;TODAY(),"تاريخ النهاية راح",IF(D825="","تمام، بس بدون تكلفة (ما نقدر نحسب ربحك)",IF(N(J825)&lt;0,"تحت التكلفة، وانت قاصد",IF(K825&lt;$B$7,"تمام، بس هامشك أقل من حدّك","جاهز")))))))))))))))</f>
        <v/>
      </c>
      <c r="O825" s="19" t="b">
        <f>AND(N825&lt;&gt;"",ISNA(MATCH(N825,{"رقم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6">
      <c r="A826" s="13"/>
      <c r="B826" s="14"/>
      <c r="C826" s="15"/>
      <c r="D826" s="15"/>
      <c r="E826" s="15"/>
      <c r="F826" s="16"/>
      <c r="G826" s="15"/>
      <c r="H826" s="17" t="str">
        <f>IF(OR(C826="",AND(F826="",G826="")),"",IF(G826&lt;&gt;"",ROUND(G826,2),IF($B$8="ريال كامل",ROUNDDOWN(C826*(1-IF(F826&gt;1,F826/100,F826)),0),IF($B$8="ينتهي بـ ٩",ROUND((C826*(1-IF(F826&gt;1,F826/100,F826))+1)/10,0)*10-1,ROUND(C826*(1-IF(F826&gt;1,F826/100,F826)),2)))))</f>
        <v/>
      </c>
      <c r="I826" s="17" t="str">
        <f>IF(OR(C826="",D826=""),"",ROUND(C826/IF($B$5="نعم",1+$B$6,1)-D826-N(E826),2))</f>
        <v/>
      </c>
      <c r="J826" s="17" t="str">
        <f>IF(OR(H826="",D826=""),"",ROUND(H826/IF($B$5="نعم",1+$B$6,1)-D826-N(E826),2))</f>
        <v/>
      </c>
      <c r="K826" s="18" t="str">
        <f>IF(OR(J826="",N(H826)&lt;=0),"",J826/(H826/IF($B$5="نعم",1+$B$6,1)))</f>
        <v/>
      </c>
      <c r="L826" s="18" t="str">
        <f>IF(OR(I826="",J826="",N(I826)&lt;=0),"",1-J826/I826)</f>
        <v/>
      </c>
      <c r="M826" s="14"/>
      <c r="N826" s="19" t="str">
        <f>IF(AND(A826="",C826=""),"",IF(A826="","رقم المنتج ناقص",IF(AND($B$9="سلة",ISERROR(VALUE(A826))),"رقم المنتج: أرقام إنجليزية بس",IF(COUNTIF($A$11:$A$1010,A826)&gt;1,"رقم المنتج مكرر",IF(C826="","السعر الحالي ناقص",IF(H826="","حط نسبة خصم أو سعر عرض",IF(H826&lt;=0,"سعر العرض لازم يكون أكبر من صفر",IF(H826&gt;=C826,"سعر العرض = السعر أو أعلى",IF(AND(J826&lt;&gt;"",N(J826)&lt;0,M826&lt;&gt;"نعم"),"تحت التكلفة",IF($B$4="","حط نهاية العرض فوق",IF(AND($B$2&lt;&gt;"",$B$4&lt;$B$2),"النهاية قبل البداية",IF($B$4&lt;TODAY(),"تاريخ النهاية راح",IF(D826="","تمام، بس بدون تكلفة (ما نقدر نحسب ربحك)",IF(N(J826)&lt;0,"تحت التكلفة، وانت قاصد",IF(K826&lt;$B$7,"تمام، بس هامشك أقل من حدّك","جاهز")))))))))))))))</f>
        <v/>
      </c>
      <c r="O826" s="19" t="b">
        <f>AND(N826&lt;&gt;"",ISNA(MATCH(N826,{"رقم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7">
      <c r="A827" s="13"/>
      <c r="B827" s="14"/>
      <c r="C827" s="15"/>
      <c r="D827" s="15"/>
      <c r="E827" s="15"/>
      <c r="F827" s="16"/>
      <c r="G827" s="15"/>
      <c r="H827" s="17" t="str">
        <f>IF(OR(C827="",AND(F827="",G827="")),"",IF(G827&lt;&gt;"",ROUND(G827,2),IF($B$8="ريال كامل",ROUNDDOWN(C827*(1-IF(F827&gt;1,F827/100,F827)),0),IF($B$8="ينتهي بـ ٩",ROUND((C827*(1-IF(F827&gt;1,F827/100,F827))+1)/10,0)*10-1,ROUND(C827*(1-IF(F827&gt;1,F827/100,F827)),2)))))</f>
        <v/>
      </c>
      <c r="I827" s="17" t="str">
        <f>IF(OR(C827="",D827=""),"",ROUND(C827/IF($B$5="نعم",1+$B$6,1)-D827-N(E827),2))</f>
        <v/>
      </c>
      <c r="J827" s="17" t="str">
        <f>IF(OR(H827="",D827=""),"",ROUND(H827/IF($B$5="نعم",1+$B$6,1)-D827-N(E827),2))</f>
        <v/>
      </c>
      <c r="K827" s="18" t="str">
        <f>IF(OR(J827="",N(H827)&lt;=0),"",J827/(H827/IF($B$5="نعم",1+$B$6,1)))</f>
        <v/>
      </c>
      <c r="L827" s="18" t="str">
        <f>IF(OR(I827="",J827="",N(I827)&lt;=0),"",1-J827/I827)</f>
        <v/>
      </c>
      <c r="M827" s="14"/>
      <c r="N827" s="19" t="str">
        <f>IF(AND(A827="",C827=""),"",IF(A827="","رقم المنتج ناقص",IF(AND($B$9="سلة",ISERROR(VALUE(A827))),"رقم المنتج: أرقام إنجليزية بس",IF(COUNTIF($A$11:$A$1010,A827)&gt;1,"رقم المنتج مكرر",IF(C827="","السعر الحالي ناقص",IF(H827="","حط نسبة خصم أو سعر عرض",IF(H827&lt;=0,"سعر العرض لازم يكون أكبر من صفر",IF(H827&gt;=C827,"سعر العرض = السعر أو أعلى",IF(AND(J827&lt;&gt;"",N(J827)&lt;0,M827&lt;&gt;"نعم"),"تحت التكلفة",IF($B$4="","حط نهاية العرض فوق",IF(AND($B$2&lt;&gt;"",$B$4&lt;$B$2),"النهاية قبل البداية",IF($B$4&lt;TODAY(),"تاريخ النهاية راح",IF(D827="","تمام، بس بدون تكلفة (ما نقدر نحسب ربحك)",IF(N(J827)&lt;0,"تحت التكلفة، وانت قاصد",IF(K827&lt;$B$7,"تمام، بس هامشك أقل من حدّك","جاهز")))))))))))))))</f>
        <v/>
      </c>
      <c r="O827" s="19" t="b">
        <f>AND(N827&lt;&gt;"",ISNA(MATCH(N827,{"رقم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8">
      <c r="A828" s="13"/>
      <c r="B828" s="14"/>
      <c r="C828" s="15"/>
      <c r="D828" s="15"/>
      <c r="E828" s="15"/>
      <c r="F828" s="16"/>
      <c r="G828" s="15"/>
      <c r="H828" s="17" t="str">
        <f>IF(OR(C828="",AND(F828="",G828="")),"",IF(G828&lt;&gt;"",ROUND(G828,2),IF($B$8="ريال كامل",ROUNDDOWN(C828*(1-IF(F828&gt;1,F828/100,F828)),0),IF($B$8="ينتهي بـ ٩",ROUND((C828*(1-IF(F828&gt;1,F828/100,F828))+1)/10,0)*10-1,ROUND(C828*(1-IF(F828&gt;1,F828/100,F828)),2)))))</f>
        <v/>
      </c>
      <c r="I828" s="17" t="str">
        <f>IF(OR(C828="",D828=""),"",ROUND(C828/IF($B$5="نعم",1+$B$6,1)-D828-N(E828),2))</f>
        <v/>
      </c>
      <c r="J828" s="17" t="str">
        <f>IF(OR(H828="",D828=""),"",ROUND(H828/IF($B$5="نعم",1+$B$6,1)-D828-N(E828),2))</f>
        <v/>
      </c>
      <c r="K828" s="18" t="str">
        <f>IF(OR(J828="",N(H828)&lt;=0),"",J828/(H828/IF($B$5="نعم",1+$B$6,1)))</f>
        <v/>
      </c>
      <c r="L828" s="18" t="str">
        <f>IF(OR(I828="",J828="",N(I828)&lt;=0),"",1-J828/I828)</f>
        <v/>
      </c>
      <c r="M828" s="14"/>
      <c r="N828" s="19" t="str">
        <f>IF(AND(A828="",C828=""),"",IF(A828="","رقم المنتج ناقص",IF(AND($B$9="سلة",ISERROR(VALUE(A828))),"رقم المنتج: أرقام إنجليزية بس",IF(COUNTIF($A$11:$A$1010,A828)&gt;1,"رقم المنتج مكرر",IF(C828="","السعر الحالي ناقص",IF(H828="","حط نسبة خصم أو سعر عرض",IF(H828&lt;=0,"سعر العرض لازم يكون أكبر من صفر",IF(H828&gt;=C828,"سعر العرض = السعر أو أعلى",IF(AND(J828&lt;&gt;"",N(J828)&lt;0,M828&lt;&gt;"نعم"),"تحت التكلفة",IF($B$4="","حط نهاية العرض فوق",IF(AND($B$2&lt;&gt;"",$B$4&lt;$B$2),"النهاية قبل البداية",IF($B$4&lt;TODAY(),"تاريخ النهاية راح",IF(D828="","تمام، بس بدون تكلفة (ما نقدر نحسب ربحك)",IF(N(J828)&lt;0,"تحت التكلفة، وانت قاصد",IF(K828&lt;$B$7,"تمام، بس هامشك أقل من حدّك","جاهز")))))))))))))))</f>
        <v/>
      </c>
      <c r="O828" s="19" t="b">
        <f>AND(N828&lt;&gt;"",ISNA(MATCH(N828,{"رقم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29">
      <c r="A829" s="13"/>
      <c r="B829" s="14"/>
      <c r="C829" s="15"/>
      <c r="D829" s="15"/>
      <c r="E829" s="15"/>
      <c r="F829" s="16"/>
      <c r="G829" s="15"/>
      <c r="H829" s="17" t="str">
        <f>IF(OR(C829="",AND(F829="",G829="")),"",IF(G829&lt;&gt;"",ROUND(G829,2),IF($B$8="ريال كامل",ROUNDDOWN(C829*(1-IF(F829&gt;1,F829/100,F829)),0),IF($B$8="ينتهي بـ ٩",ROUND((C829*(1-IF(F829&gt;1,F829/100,F829))+1)/10,0)*10-1,ROUND(C829*(1-IF(F829&gt;1,F829/100,F829)),2)))))</f>
        <v/>
      </c>
      <c r="I829" s="17" t="str">
        <f>IF(OR(C829="",D829=""),"",ROUND(C829/IF($B$5="نعم",1+$B$6,1)-D829-N(E829),2))</f>
        <v/>
      </c>
      <c r="J829" s="17" t="str">
        <f>IF(OR(H829="",D829=""),"",ROUND(H829/IF($B$5="نعم",1+$B$6,1)-D829-N(E829),2))</f>
        <v/>
      </c>
      <c r="K829" s="18" t="str">
        <f>IF(OR(J829="",N(H829)&lt;=0),"",J829/(H829/IF($B$5="نعم",1+$B$6,1)))</f>
        <v/>
      </c>
      <c r="L829" s="18" t="str">
        <f>IF(OR(I829="",J829="",N(I829)&lt;=0),"",1-J829/I829)</f>
        <v/>
      </c>
      <c r="M829" s="14"/>
      <c r="N829" s="19" t="str">
        <f>IF(AND(A829="",C829=""),"",IF(A829="","رقم المنتج ناقص",IF(AND($B$9="سلة",ISERROR(VALUE(A829))),"رقم المنتج: أرقام إنجليزية بس",IF(COUNTIF($A$11:$A$1010,A829)&gt;1,"رقم المنتج مكرر",IF(C829="","السعر الحالي ناقص",IF(H829="","حط نسبة خصم أو سعر عرض",IF(H829&lt;=0,"سعر العرض لازم يكون أكبر من صفر",IF(H829&gt;=C829,"سعر العرض = السعر أو أعلى",IF(AND(J829&lt;&gt;"",N(J829)&lt;0,M829&lt;&gt;"نعم"),"تحت التكلفة",IF($B$4="","حط نهاية العرض فوق",IF(AND($B$2&lt;&gt;"",$B$4&lt;$B$2),"النهاية قبل البداية",IF($B$4&lt;TODAY(),"تاريخ النهاية راح",IF(D829="","تمام، بس بدون تكلفة (ما نقدر نحسب ربحك)",IF(N(J829)&lt;0,"تحت التكلفة، وانت قاصد",IF(K829&lt;$B$7,"تمام، بس هامشك أقل من حدّك","جاهز")))))))))))))))</f>
        <v/>
      </c>
      <c r="O829" s="19" t="b">
        <f>AND(N829&lt;&gt;"",ISNA(MATCH(N829,{"رقم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0">
      <c r="A830" s="13"/>
      <c r="B830" s="14"/>
      <c r="C830" s="15"/>
      <c r="D830" s="15"/>
      <c r="E830" s="15"/>
      <c r="F830" s="16"/>
      <c r="G830" s="15"/>
      <c r="H830" s="17" t="str">
        <f>IF(OR(C830="",AND(F830="",G830="")),"",IF(G830&lt;&gt;"",ROUND(G830,2),IF($B$8="ريال كامل",ROUNDDOWN(C830*(1-IF(F830&gt;1,F830/100,F830)),0),IF($B$8="ينتهي بـ ٩",ROUND((C830*(1-IF(F830&gt;1,F830/100,F830))+1)/10,0)*10-1,ROUND(C830*(1-IF(F830&gt;1,F830/100,F830)),2)))))</f>
        <v/>
      </c>
      <c r="I830" s="17" t="str">
        <f>IF(OR(C830="",D830=""),"",ROUND(C830/IF($B$5="نعم",1+$B$6,1)-D830-N(E830),2))</f>
        <v/>
      </c>
      <c r="J830" s="17" t="str">
        <f>IF(OR(H830="",D830=""),"",ROUND(H830/IF($B$5="نعم",1+$B$6,1)-D830-N(E830),2))</f>
        <v/>
      </c>
      <c r="K830" s="18" t="str">
        <f>IF(OR(J830="",N(H830)&lt;=0),"",J830/(H830/IF($B$5="نعم",1+$B$6,1)))</f>
        <v/>
      </c>
      <c r="L830" s="18" t="str">
        <f>IF(OR(I830="",J830="",N(I830)&lt;=0),"",1-J830/I830)</f>
        <v/>
      </c>
      <c r="M830" s="14"/>
      <c r="N830" s="19" t="str">
        <f>IF(AND(A830="",C830=""),"",IF(A830="","رقم المنتج ناقص",IF(AND($B$9="سلة",ISERROR(VALUE(A830))),"رقم المنتج: أرقام إنجليزية بس",IF(COUNTIF($A$11:$A$1010,A830)&gt;1,"رقم المنتج مكرر",IF(C830="","السعر الحالي ناقص",IF(H830="","حط نسبة خصم أو سعر عرض",IF(H830&lt;=0,"سعر العرض لازم يكون أكبر من صفر",IF(H830&gt;=C830,"سعر العرض = السعر أو أعلى",IF(AND(J830&lt;&gt;"",N(J830)&lt;0,M830&lt;&gt;"نعم"),"تحت التكلفة",IF($B$4="","حط نهاية العرض فوق",IF(AND($B$2&lt;&gt;"",$B$4&lt;$B$2),"النهاية قبل البداية",IF($B$4&lt;TODAY(),"تاريخ النهاية راح",IF(D830="","تمام، بس بدون تكلفة (ما نقدر نحسب ربحك)",IF(N(J830)&lt;0,"تحت التكلفة، وانت قاصد",IF(K830&lt;$B$7,"تمام، بس هامشك أقل من حدّك","جاهز")))))))))))))))</f>
        <v/>
      </c>
      <c r="O830" s="19" t="b">
        <f>AND(N830&lt;&gt;"",ISNA(MATCH(N830,{"رقم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1">
      <c r="A831" s="13"/>
      <c r="B831" s="14"/>
      <c r="C831" s="15"/>
      <c r="D831" s="15"/>
      <c r="E831" s="15"/>
      <c r="F831" s="16"/>
      <c r="G831" s="15"/>
      <c r="H831" s="17" t="str">
        <f>IF(OR(C831="",AND(F831="",G831="")),"",IF(G831&lt;&gt;"",ROUND(G831,2),IF($B$8="ريال كامل",ROUNDDOWN(C831*(1-IF(F831&gt;1,F831/100,F831)),0),IF($B$8="ينتهي بـ ٩",ROUND((C831*(1-IF(F831&gt;1,F831/100,F831))+1)/10,0)*10-1,ROUND(C831*(1-IF(F831&gt;1,F831/100,F831)),2)))))</f>
        <v/>
      </c>
      <c r="I831" s="17" t="str">
        <f>IF(OR(C831="",D831=""),"",ROUND(C831/IF($B$5="نعم",1+$B$6,1)-D831-N(E831),2))</f>
        <v/>
      </c>
      <c r="J831" s="17" t="str">
        <f>IF(OR(H831="",D831=""),"",ROUND(H831/IF($B$5="نعم",1+$B$6,1)-D831-N(E831),2))</f>
        <v/>
      </c>
      <c r="K831" s="18" t="str">
        <f>IF(OR(J831="",N(H831)&lt;=0),"",J831/(H831/IF($B$5="نعم",1+$B$6,1)))</f>
        <v/>
      </c>
      <c r="L831" s="18" t="str">
        <f>IF(OR(I831="",J831="",N(I831)&lt;=0),"",1-J831/I831)</f>
        <v/>
      </c>
      <c r="M831" s="14"/>
      <c r="N831" s="19" t="str">
        <f>IF(AND(A831="",C831=""),"",IF(A831="","رقم المنتج ناقص",IF(AND($B$9="سلة",ISERROR(VALUE(A831))),"رقم المنتج: أرقام إنجليزية بس",IF(COUNTIF($A$11:$A$1010,A831)&gt;1,"رقم المنتج مكرر",IF(C831="","السعر الحالي ناقص",IF(H831="","حط نسبة خصم أو سعر عرض",IF(H831&lt;=0,"سعر العرض لازم يكون أكبر من صفر",IF(H831&gt;=C831,"سعر العرض = السعر أو أعلى",IF(AND(J831&lt;&gt;"",N(J831)&lt;0,M831&lt;&gt;"نعم"),"تحت التكلفة",IF($B$4="","حط نهاية العرض فوق",IF(AND($B$2&lt;&gt;"",$B$4&lt;$B$2),"النهاية قبل البداية",IF($B$4&lt;TODAY(),"تاريخ النهاية راح",IF(D831="","تمام، بس بدون تكلفة (ما نقدر نحسب ربحك)",IF(N(J831)&lt;0,"تحت التكلفة، وانت قاصد",IF(K831&lt;$B$7,"تمام، بس هامشك أقل من حدّك","جاهز")))))))))))))))</f>
        <v/>
      </c>
      <c r="O831" s="19" t="b">
        <f>AND(N831&lt;&gt;"",ISNA(MATCH(N831,{"رقم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2">
      <c r="A832" s="13"/>
      <c r="B832" s="14"/>
      <c r="C832" s="15"/>
      <c r="D832" s="15"/>
      <c r="E832" s="15"/>
      <c r="F832" s="16"/>
      <c r="G832" s="15"/>
      <c r="H832" s="17" t="str">
        <f>IF(OR(C832="",AND(F832="",G832="")),"",IF(G832&lt;&gt;"",ROUND(G832,2),IF($B$8="ريال كامل",ROUNDDOWN(C832*(1-IF(F832&gt;1,F832/100,F832)),0),IF($B$8="ينتهي بـ ٩",ROUND((C832*(1-IF(F832&gt;1,F832/100,F832))+1)/10,0)*10-1,ROUND(C832*(1-IF(F832&gt;1,F832/100,F832)),2)))))</f>
        <v/>
      </c>
      <c r="I832" s="17" t="str">
        <f>IF(OR(C832="",D832=""),"",ROUND(C832/IF($B$5="نعم",1+$B$6,1)-D832-N(E832),2))</f>
        <v/>
      </c>
      <c r="J832" s="17" t="str">
        <f>IF(OR(H832="",D832=""),"",ROUND(H832/IF($B$5="نعم",1+$B$6,1)-D832-N(E832),2))</f>
        <v/>
      </c>
      <c r="K832" s="18" t="str">
        <f>IF(OR(J832="",N(H832)&lt;=0),"",J832/(H832/IF($B$5="نعم",1+$B$6,1)))</f>
        <v/>
      </c>
      <c r="L832" s="18" t="str">
        <f>IF(OR(I832="",J832="",N(I832)&lt;=0),"",1-J832/I832)</f>
        <v/>
      </c>
      <c r="M832" s="14"/>
      <c r="N832" s="19" t="str">
        <f>IF(AND(A832="",C832=""),"",IF(A832="","رقم المنتج ناقص",IF(AND($B$9="سلة",ISERROR(VALUE(A832))),"رقم المنتج: أرقام إنجليزية بس",IF(COUNTIF($A$11:$A$1010,A832)&gt;1,"رقم المنتج مكرر",IF(C832="","السعر الحالي ناقص",IF(H832="","حط نسبة خصم أو سعر عرض",IF(H832&lt;=0,"سعر العرض لازم يكون أكبر من صفر",IF(H832&gt;=C832,"سعر العرض = السعر أو أعلى",IF(AND(J832&lt;&gt;"",N(J832)&lt;0,M832&lt;&gt;"نعم"),"تحت التكلفة",IF($B$4="","حط نهاية العرض فوق",IF(AND($B$2&lt;&gt;"",$B$4&lt;$B$2),"النهاية قبل البداية",IF($B$4&lt;TODAY(),"تاريخ النهاية راح",IF(D832="","تمام، بس بدون تكلفة (ما نقدر نحسب ربحك)",IF(N(J832)&lt;0,"تحت التكلفة، وانت قاصد",IF(K832&lt;$B$7,"تمام، بس هامشك أقل من حدّك","جاهز")))))))))))))))</f>
        <v/>
      </c>
      <c r="O832" s="19" t="b">
        <f>AND(N832&lt;&gt;"",ISNA(MATCH(N832,{"رقم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3">
      <c r="A833" s="13"/>
      <c r="B833" s="14"/>
      <c r="C833" s="15"/>
      <c r="D833" s="15"/>
      <c r="E833" s="15"/>
      <c r="F833" s="16"/>
      <c r="G833" s="15"/>
      <c r="H833" s="17" t="str">
        <f>IF(OR(C833="",AND(F833="",G833="")),"",IF(G833&lt;&gt;"",ROUND(G833,2),IF($B$8="ريال كامل",ROUNDDOWN(C833*(1-IF(F833&gt;1,F833/100,F833)),0),IF($B$8="ينتهي بـ ٩",ROUND((C833*(1-IF(F833&gt;1,F833/100,F833))+1)/10,0)*10-1,ROUND(C833*(1-IF(F833&gt;1,F833/100,F833)),2)))))</f>
        <v/>
      </c>
      <c r="I833" s="17" t="str">
        <f>IF(OR(C833="",D833=""),"",ROUND(C833/IF($B$5="نعم",1+$B$6,1)-D833-N(E833),2))</f>
        <v/>
      </c>
      <c r="J833" s="17" t="str">
        <f>IF(OR(H833="",D833=""),"",ROUND(H833/IF($B$5="نعم",1+$B$6,1)-D833-N(E833),2))</f>
        <v/>
      </c>
      <c r="K833" s="18" t="str">
        <f>IF(OR(J833="",N(H833)&lt;=0),"",J833/(H833/IF($B$5="نعم",1+$B$6,1)))</f>
        <v/>
      </c>
      <c r="L833" s="18" t="str">
        <f>IF(OR(I833="",J833="",N(I833)&lt;=0),"",1-J833/I833)</f>
        <v/>
      </c>
      <c r="M833" s="14"/>
      <c r="N833" s="19" t="str">
        <f>IF(AND(A833="",C833=""),"",IF(A833="","رقم المنتج ناقص",IF(AND($B$9="سلة",ISERROR(VALUE(A833))),"رقم المنتج: أرقام إنجليزية بس",IF(COUNTIF($A$11:$A$1010,A833)&gt;1,"رقم المنتج مكرر",IF(C833="","السعر الحالي ناقص",IF(H833="","حط نسبة خصم أو سعر عرض",IF(H833&lt;=0,"سعر العرض لازم يكون أكبر من صفر",IF(H833&gt;=C833,"سعر العرض = السعر أو أعلى",IF(AND(J833&lt;&gt;"",N(J833)&lt;0,M833&lt;&gt;"نعم"),"تحت التكلفة",IF($B$4="","حط نهاية العرض فوق",IF(AND($B$2&lt;&gt;"",$B$4&lt;$B$2),"النهاية قبل البداية",IF($B$4&lt;TODAY(),"تاريخ النهاية راح",IF(D833="","تمام، بس بدون تكلفة (ما نقدر نحسب ربحك)",IF(N(J833)&lt;0,"تحت التكلفة، وانت قاصد",IF(K833&lt;$B$7,"تمام، بس هامشك أقل من حدّك","جاهز")))))))))))))))</f>
        <v/>
      </c>
      <c r="O833" s="19" t="b">
        <f>AND(N833&lt;&gt;"",ISNA(MATCH(N833,{"رقم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4">
      <c r="A834" s="13"/>
      <c r="B834" s="14"/>
      <c r="C834" s="15"/>
      <c r="D834" s="15"/>
      <c r="E834" s="15"/>
      <c r="F834" s="16"/>
      <c r="G834" s="15"/>
      <c r="H834" s="17" t="str">
        <f>IF(OR(C834="",AND(F834="",G834="")),"",IF(G834&lt;&gt;"",ROUND(G834,2),IF($B$8="ريال كامل",ROUNDDOWN(C834*(1-IF(F834&gt;1,F834/100,F834)),0),IF($B$8="ينتهي بـ ٩",ROUND((C834*(1-IF(F834&gt;1,F834/100,F834))+1)/10,0)*10-1,ROUND(C834*(1-IF(F834&gt;1,F834/100,F834)),2)))))</f>
        <v/>
      </c>
      <c r="I834" s="17" t="str">
        <f>IF(OR(C834="",D834=""),"",ROUND(C834/IF($B$5="نعم",1+$B$6,1)-D834-N(E834),2))</f>
        <v/>
      </c>
      <c r="J834" s="17" t="str">
        <f>IF(OR(H834="",D834=""),"",ROUND(H834/IF($B$5="نعم",1+$B$6,1)-D834-N(E834),2))</f>
        <v/>
      </c>
      <c r="K834" s="18" t="str">
        <f>IF(OR(J834="",N(H834)&lt;=0),"",J834/(H834/IF($B$5="نعم",1+$B$6,1)))</f>
        <v/>
      </c>
      <c r="L834" s="18" t="str">
        <f>IF(OR(I834="",J834="",N(I834)&lt;=0),"",1-J834/I834)</f>
        <v/>
      </c>
      <c r="M834" s="14"/>
      <c r="N834" s="19" t="str">
        <f>IF(AND(A834="",C834=""),"",IF(A834="","رقم المنتج ناقص",IF(AND($B$9="سلة",ISERROR(VALUE(A834))),"رقم المنتج: أرقام إنجليزية بس",IF(COUNTIF($A$11:$A$1010,A834)&gt;1,"رقم المنتج مكرر",IF(C834="","السعر الحالي ناقص",IF(H834="","حط نسبة خصم أو سعر عرض",IF(H834&lt;=0,"سعر العرض لازم يكون أكبر من صفر",IF(H834&gt;=C834,"سعر العرض = السعر أو أعلى",IF(AND(J834&lt;&gt;"",N(J834)&lt;0,M834&lt;&gt;"نعم"),"تحت التكلفة",IF($B$4="","حط نهاية العرض فوق",IF(AND($B$2&lt;&gt;"",$B$4&lt;$B$2),"النهاية قبل البداية",IF($B$4&lt;TODAY(),"تاريخ النهاية راح",IF(D834="","تمام، بس بدون تكلفة (ما نقدر نحسب ربحك)",IF(N(J834)&lt;0,"تحت التكلفة، وانت قاصد",IF(K834&lt;$B$7,"تمام، بس هامشك أقل من حدّك","جاهز")))))))))))))))</f>
        <v/>
      </c>
      <c r="O834" s="19" t="b">
        <f>AND(N834&lt;&gt;"",ISNA(MATCH(N834,{"رقم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5">
      <c r="A835" s="13"/>
      <c r="B835" s="14"/>
      <c r="C835" s="15"/>
      <c r="D835" s="15"/>
      <c r="E835" s="15"/>
      <c r="F835" s="16"/>
      <c r="G835" s="15"/>
      <c r="H835" s="17" t="str">
        <f>IF(OR(C835="",AND(F835="",G835="")),"",IF(G835&lt;&gt;"",ROUND(G835,2),IF($B$8="ريال كامل",ROUNDDOWN(C835*(1-IF(F835&gt;1,F835/100,F835)),0),IF($B$8="ينتهي بـ ٩",ROUND((C835*(1-IF(F835&gt;1,F835/100,F835))+1)/10,0)*10-1,ROUND(C835*(1-IF(F835&gt;1,F835/100,F835)),2)))))</f>
        <v/>
      </c>
      <c r="I835" s="17" t="str">
        <f>IF(OR(C835="",D835=""),"",ROUND(C835/IF($B$5="نعم",1+$B$6,1)-D835-N(E835),2))</f>
        <v/>
      </c>
      <c r="J835" s="17" t="str">
        <f>IF(OR(H835="",D835=""),"",ROUND(H835/IF($B$5="نعم",1+$B$6,1)-D835-N(E835),2))</f>
        <v/>
      </c>
      <c r="K835" s="18" t="str">
        <f>IF(OR(J835="",N(H835)&lt;=0),"",J835/(H835/IF($B$5="نعم",1+$B$6,1)))</f>
        <v/>
      </c>
      <c r="L835" s="18" t="str">
        <f>IF(OR(I835="",J835="",N(I835)&lt;=0),"",1-J835/I835)</f>
        <v/>
      </c>
      <c r="M835" s="14"/>
      <c r="N835" s="19" t="str">
        <f>IF(AND(A835="",C835=""),"",IF(A835="","رقم المنتج ناقص",IF(AND($B$9="سلة",ISERROR(VALUE(A835))),"رقم المنتج: أرقام إنجليزية بس",IF(COUNTIF($A$11:$A$1010,A835)&gt;1,"رقم المنتج مكرر",IF(C835="","السعر الحالي ناقص",IF(H835="","حط نسبة خصم أو سعر عرض",IF(H835&lt;=0,"سعر العرض لازم يكون أكبر من صفر",IF(H835&gt;=C835,"سعر العرض = السعر أو أعلى",IF(AND(J835&lt;&gt;"",N(J835)&lt;0,M835&lt;&gt;"نعم"),"تحت التكلفة",IF($B$4="","حط نهاية العرض فوق",IF(AND($B$2&lt;&gt;"",$B$4&lt;$B$2),"النهاية قبل البداية",IF($B$4&lt;TODAY(),"تاريخ النهاية راح",IF(D835="","تمام، بس بدون تكلفة (ما نقدر نحسب ربحك)",IF(N(J835)&lt;0,"تحت التكلفة، وانت قاصد",IF(K835&lt;$B$7,"تمام، بس هامشك أقل من حدّك","جاهز")))))))))))))))</f>
        <v/>
      </c>
      <c r="O835" s="19" t="b">
        <f>AND(N835&lt;&gt;"",ISNA(MATCH(N835,{"رقم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6">
      <c r="A836" s="13"/>
      <c r="B836" s="14"/>
      <c r="C836" s="15"/>
      <c r="D836" s="15"/>
      <c r="E836" s="15"/>
      <c r="F836" s="16"/>
      <c r="G836" s="15"/>
      <c r="H836" s="17" t="str">
        <f>IF(OR(C836="",AND(F836="",G836="")),"",IF(G836&lt;&gt;"",ROUND(G836,2),IF($B$8="ريال كامل",ROUNDDOWN(C836*(1-IF(F836&gt;1,F836/100,F836)),0),IF($B$8="ينتهي بـ ٩",ROUND((C836*(1-IF(F836&gt;1,F836/100,F836))+1)/10,0)*10-1,ROUND(C836*(1-IF(F836&gt;1,F836/100,F836)),2)))))</f>
        <v/>
      </c>
      <c r="I836" s="17" t="str">
        <f>IF(OR(C836="",D836=""),"",ROUND(C836/IF($B$5="نعم",1+$B$6,1)-D836-N(E836),2))</f>
        <v/>
      </c>
      <c r="J836" s="17" t="str">
        <f>IF(OR(H836="",D836=""),"",ROUND(H836/IF($B$5="نعم",1+$B$6,1)-D836-N(E836),2))</f>
        <v/>
      </c>
      <c r="K836" s="18" t="str">
        <f>IF(OR(J836="",N(H836)&lt;=0),"",J836/(H836/IF($B$5="نعم",1+$B$6,1)))</f>
        <v/>
      </c>
      <c r="L836" s="18" t="str">
        <f>IF(OR(I836="",J836="",N(I836)&lt;=0),"",1-J836/I836)</f>
        <v/>
      </c>
      <c r="M836" s="14"/>
      <c r="N836" s="19" t="str">
        <f>IF(AND(A836="",C836=""),"",IF(A836="","رقم المنتج ناقص",IF(AND($B$9="سلة",ISERROR(VALUE(A836))),"رقم المنتج: أرقام إنجليزية بس",IF(COUNTIF($A$11:$A$1010,A836)&gt;1,"رقم المنتج مكرر",IF(C836="","السعر الحالي ناقص",IF(H836="","حط نسبة خصم أو سعر عرض",IF(H836&lt;=0,"سعر العرض لازم يكون أكبر من صفر",IF(H836&gt;=C836,"سعر العرض = السعر أو أعلى",IF(AND(J836&lt;&gt;"",N(J836)&lt;0,M836&lt;&gt;"نعم"),"تحت التكلفة",IF($B$4="","حط نهاية العرض فوق",IF(AND($B$2&lt;&gt;"",$B$4&lt;$B$2),"النهاية قبل البداية",IF($B$4&lt;TODAY(),"تاريخ النهاية راح",IF(D836="","تمام، بس بدون تكلفة (ما نقدر نحسب ربحك)",IF(N(J836)&lt;0,"تحت التكلفة، وانت قاصد",IF(K836&lt;$B$7,"تمام، بس هامشك أقل من حدّك","جاهز")))))))))))))))</f>
        <v/>
      </c>
      <c r="O836" s="19" t="b">
        <f>AND(N836&lt;&gt;"",ISNA(MATCH(N836,{"رقم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7">
      <c r="A837" s="13"/>
      <c r="B837" s="14"/>
      <c r="C837" s="15"/>
      <c r="D837" s="15"/>
      <c r="E837" s="15"/>
      <c r="F837" s="16"/>
      <c r="G837" s="15"/>
      <c r="H837" s="17" t="str">
        <f>IF(OR(C837="",AND(F837="",G837="")),"",IF(G837&lt;&gt;"",ROUND(G837,2),IF($B$8="ريال كامل",ROUNDDOWN(C837*(1-IF(F837&gt;1,F837/100,F837)),0),IF($B$8="ينتهي بـ ٩",ROUND((C837*(1-IF(F837&gt;1,F837/100,F837))+1)/10,0)*10-1,ROUND(C837*(1-IF(F837&gt;1,F837/100,F837)),2)))))</f>
        <v/>
      </c>
      <c r="I837" s="17" t="str">
        <f>IF(OR(C837="",D837=""),"",ROUND(C837/IF($B$5="نعم",1+$B$6,1)-D837-N(E837),2))</f>
        <v/>
      </c>
      <c r="J837" s="17" t="str">
        <f>IF(OR(H837="",D837=""),"",ROUND(H837/IF($B$5="نعم",1+$B$6,1)-D837-N(E837),2))</f>
        <v/>
      </c>
      <c r="K837" s="18" t="str">
        <f>IF(OR(J837="",N(H837)&lt;=0),"",J837/(H837/IF($B$5="نعم",1+$B$6,1)))</f>
        <v/>
      </c>
      <c r="L837" s="18" t="str">
        <f>IF(OR(I837="",J837="",N(I837)&lt;=0),"",1-J837/I837)</f>
        <v/>
      </c>
      <c r="M837" s="14"/>
      <c r="N837" s="19" t="str">
        <f>IF(AND(A837="",C837=""),"",IF(A837="","رقم المنتج ناقص",IF(AND($B$9="سلة",ISERROR(VALUE(A837))),"رقم المنتج: أرقام إنجليزية بس",IF(COUNTIF($A$11:$A$1010,A837)&gt;1,"رقم المنتج مكرر",IF(C837="","السعر الحالي ناقص",IF(H837="","حط نسبة خصم أو سعر عرض",IF(H837&lt;=0,"سعر العرض لازم يكون أكبر من صفر",IF(H837&gt;=C837,"سعر العرض = السعر أو أعلى",IF(AND(J837&lt;&gt;"",N(J837)&lt;0,M837&lt;&gt;"نعم"),"تحت التكلفة",IF($B$4="","حط نهاية العرض فوق",IF(AND($B$2&lt;&gt;"",$B$4&lt;$B$2),"النهاية قبل البداية",IF($B$4&lt;TODAY(),"تاريخ النهاية راح",IF(D837="","تمام، بس بدون تكلفة (ما نقدر نحسب ربحك)",IF(N(J837)&lt;0,"تحت التكلفة، وانت قاصد",IF(K837&lt;$B$7,"تمام، بس هامشك أقل من حدّك","جاهز")))))))))))))))</f>
        <v/>
      </c>
      <c r="O837" s="19" t="b">
        <f>AND(N837&lt;&gt;"",ISNA(MATCH(N837,{"رقم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8">
      <c r="A838" s="13"/>
      <c r="B838" s="14"/>
      <c r="C838" s="15"/>
      <c r="D838" s="15"/>
      <c r="E838" s="15"/>
      <c r="F838" s="16"/>
      <c r="G838" s="15"/>
      <c r="H838" s="17" t="str">
        <f>IF(OR(C838="",AND(F838="",G838="")),"",IF(G838&lt;&gt;"",ROUND(G838,2),IF($B$8="ريال كامل",ROUNDDOWN(C838*(1-IF(F838&gt;1,F838/100,F838)),0),IF($B$8="ينتهي بـ ٩",ROUND((C838*(1-IF(F838&gt;1,F838/100,F838))+1)/10,0)*10-1,ROUND(C838*(1-IF(F838&gt;1,F838/100,F838)),2)))))</f>
        <v/>
      </c>
      <c r="I838" s="17" t="str">
        <f>IF(OR(C838="",D838=""),"",ROUND(C838/IF($B$5="نعم",1+$B$6,1)-D838-N(E838),2))</f>
        <v/>
      </c>
      <c r="J838" s="17" t="str">
        <f>IF(OR(H838="",D838=""),"",ROUND(H838/IF($B$5="نعم",1+$B$6,1)-D838-N(E838),2))</f>
        <v/>
      </c>
      <c r="K838" s="18" t="str">
        <f>IF(OR(J838="",N(H838)&lt;=0),"",J838/(H838/IF($B$5="نعم",1+$B$6,1)))</f>
        <v/>
      </c>
      <c r="L838" s="18" t="str">
        <f>IF(OR(I838="",J838="",N(I838)&lt;=0),"",1-J838/I838)</f>
        <v/>
      </c>
      <c r="M838" s="14"/>
      <c r="N838" s="19" t="str">
        <f>IF(AND(A838="",C838=""),"",IF(A838="","رقم المنتج ناقص",IF(AND($B$9="سلة",ISERROR(VALUE(A838))),"رقم المنتج: أرقام إنجليزية بس",IF(COUNTIF($A$11:$A$1010,A838)&gt;1,"رقم المنتج مكرر",IF(C838="","السعر الحالي ناقص",IF(H838="","حط نسبة خصم أو سعر عرض",IF(H838&lt;=0,"سعر العرض لازم يكون أكبر من صفر",IF(H838&gt;=C838,"سعر العرض = السعر أو أعلى",IF(AND(J838&lt;&gt;"",N(J838)&lt;0,M838&lt;&gt;"نعم"),"تحت التكلفة",IF($B$4="","حط نهاية العرض فوق",IF(AND($B$2&lt;&gt;"",$B$4&lt;$B$2),"النهاية قبل البداية",IF($B$4&lt;TODAY(),"تاريخ النهاية راح",IF(D838="","تمام، بس بدون تكلفة (ما نقدر نحسب ربحك)",IF(N(J838)&lt;0,"تحت التكلفة، وانت قاصد",IF(K838&lt;$B$7,"تمام، بس هامشك أقل من حدّك","جاهز")))))))))))))))</f>
        <v/>
      </c>
      <c r="O838" s="19" t="b">
        <f>AND(N838&lt;&gt;"",ISNA(MATCH(N838,{"رقم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39">
      <c r="A839" s="13"/>
      <c r="B839" s="14"/>
      <c r="C839" s="15"/>
      <c r="D839" s="15"/>
      <c r="E839" s="15"/>
      <c r="F839" s="16"/>
      <c r="G839" s="15"/>
      <c r="H839" s="17" t="str">
        <f>IF(OR(C839="",AND(F839="",G839="")),"",IF(G839&lt;&gt;"",ROUND(G839,2),IF($B$8="ريال كامل",ROUNDDOWN(C839*(1-IF(F839&gt;1,F839/100,F839)),0),IF($B$8="ينتهي بـ ٩",ROUND((C839*(1-IF(F839&gt;1,F839/100,F839))+1)/10,0)*10-1,ROUND(C839*(1-IF(F839&gt;1,F839/100,F839)),2)))))</f>
        <v/>
      </c>
      <c r="I839" s="17" t="str">
        <f>IF(OR(C839="",D839=""),"",ROUND(C839/IF($B$5="نعم",1+$B$6,1)-D839-N(E839),2))</f>
        <v/>
      </c>
      <c r="J839" s="17" t="str">
        <f>IF(OR(H839="",D839=""),"",ROUND(H839/IF($B$5="نعم",1+$B$6,1)-D839-N(E839),2))</f>
        <v/>
      </c>
      <c r="K839" s="18" t="str">
        <f>IF(OR(J839="",N(H839)&lt;=0),"",J839/(H839/IF($B$5="نعم",1+$B$6,1)))</f>
        <v/>
      </c>
      <c r="L839" s="18" t="str">
        <f>IF(OR(I839="",J839="",N(I839)&lt;=0),"",1-J839/I839)</f>
        <v/>
      </c>
      <c r="M839" s="14"/>
      <c r="N839" s="19" t="str">
        <f>IF(AND(A839="",C839=""),"",IF(A839="","رقم المنتج ناقص",IF(AND($B$9="سلة",ISERROR(VALUE(A839))),"رقم المنتج: أرقام إنجليزية بس",IF(COUNTIF($A$11:$A$1010,A839)&gt;1,"رقم المنتج مكرر",IF(C839="","السعر الحالي ناقص",IF(H839="","حط نسبة خصم أو سعر عرض",IF(H839&lt;=0,"سعر العرض لازم يكون أكبر من صفر",IF(H839&gt;=C839,"سعر العرض = السعر أو أعلى",IF(AND(J839&lt;&gt;"",N(J839)&lt;0,M839&lt;&gt;"نعم"),"تحت التكلفة",IF($B$4="","حط نهاية العرض فوق",IF(AND($B$2&lt;&gt;"",$B$4&lt;$B$2),"النهاية قبل البداية",IF($B$4&lt;TODAY(),"تاريخ النهاية راح",IF(D839="","تمام، بس بدون تكلفة (ما نقدر نحسب ربحك)",IF(N(J839)&lt;0,"تحت التكلفة، وانت قاصد",IF(K839&lt;$B$7,"تمام، بس هامشك أقل من حدّك","جاهز")))))))))))))))</f>
        <v/>
      </c>
      <c r="O839" s="19" t="b">
        <f>AND(N839&lt;&gt;"",ISNA(MATCH(N839,{"رقم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0">
      <c r="A840" s="13"/>
      <c r="B840" s="14"/>
      <c r="C840" s="15"/>
      <c r="D840" s="15"/>
      <c r="E840" s="15"/>
      <c r="F840" s="16"/>
      <c r="G840" s="15"/>
      <c r="H840" s="17" t="str">
        <f>IF(OR(C840="",AND(F840="",G840="")),"",IF(G840&lt;&gt;"",ROUND(G840,2),IF($B$8="ريال كامل",ROUNDDOWN(C840*(1-IF(F840&gt;1,F840/100,F840)),0),IF($B$8="ينتهي بـ ٩",ROUND((C840*(1-IF(F840&gt;1,F840/100,F840))+1)/10,0)*10-1,ROUND(C840*(1-IF(F840&gt;1,F840/100,F840)),2)))))</f>
        <v/>
      </c>
      <c r="I840" s="17" t="str">
        <f>IF(OR(C840="",D840=""),"",ROUND(C840/IF($B$5="نعم",1+$B$6,1)-D840-N(E840),2))</f>
        <v/>
      </c>
      <c r="J840" s="17" t="str">
        <f>IF(OR(H840="",D840=""),"",ROUND(H840/IF($B$5="نعم",1+$B$6,1)-D840-N(E840),2))</f>
        <v/>
      </c>
      <c r="K840" s="18" t="str">
        <f>IF(OR(J840="",N(H840)&lt;=0),"",J840/(H840/IF($B$5="نعم",1+$B$6,1)))</f>
        <v/>
      </c>
      <c r="L840" s="18" t="str">
        <f>IF(OR(I840="",J840="",N(I840)&lt;=0),"",1-J840/I840)</f>
        <v/>
      </c>
      <c r="M840" s="14"/>
      <c r="N840" s="19" t="str">
        <f>IF(AND(A840="",C840=""),"",IF(A840="","رقم المنتج ناقص",IF(AND($B$9="سلة",ISERROR(VALUE(A840))),"رقم المنتج: أرقام إنجليزية بس",IF(COUNTIF($A$11:$A$1010,A840)&gt;1,"رقم المنتج مكرر",IF(C840="","السعر الحالي ناقص",IF(H840="","حط نسبة خصم أو سعر عرض",IF(H840&lt;=0,"سعر العرض لازم يكون أكبر من صفر",IF(H840&gt;=C840,"سعر العرض = السعر أو أعلى",IF(AND(J840&lt;&gt;"",N(J840)&lt;0,M840&lt;&gt;"نعم"),"تحت التكلفة",IF($B$4="","حط نهاية العرض فوق",IF(AND($B$2&lt;&gt;"",$B$4&lt;$B$2),"النهاية قبل البداية",IF($B$4&lt;TODAY(),"تاريخ النهاية راح",IF(D840="","تمام، بس بدون تكلفة (ما نقدر نحسب ربحك)",IF(N(J840)&lt;0,"تحت التكلفة، وانت قاصد",IF(K840&lt;$B$7,"تمام، بس هامشك أقل من حدّك","جاهز")))))))))))))))</f>
        <v/>
      </c>
      <c r="O840" s="19" t="b">
        <f>AND(N840&lt;&gt;"",ISNA(MATCH(N840,{"رقم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1">
      <c r="A841" s="13"/>
      <c r="B841" s="14"/>
      <c r="C841" s="15"/>
      <c r="D841" s="15"/>
      <c r="E841" s="15"/>
      <c r="F841" s="16"/>
      <c r="G841" s="15"/>
      <c r="H841" s="17" t="str">
        <f>IF(OR(C841="",AND(F841="",G841="")),"",IF(G841&lt;&gt;"",ROUND(G841,2),IF($B$8="ريال كامل",ROUNDDOWN(C841*(1-IF(F841&gt;1,F841/100,F841)),0),IF($B$8="ينتهي بـ ٩",ROUND((C841*(1-IF(F841&gt;1,F841/100,F841))+1)/10,0)*10-1,ROUND(C841*(1-IF(F841&gt;1,F841/100,F841)),2)))))</f>
        <v/>
      </c>
      <c r="I841" s="17" t="str">
        <f>IF(OR(C841="",D841=""),"",ROUND(C841/IF($B$5="نعم",1+$B$6,1)-D841-N(E841),2))</f>
        <v/>
      </c>
      <c r="J841" s="17" t="str">
        <f>IF(OR(H841="",D841=""),"",ROUND(H841/IF($B$5="نعم",1+$B$6,1)-D841-N(E841),2))</f>
        <v/>
      </c>
      <c r="K841" s="18" t="str">
        <f>IF(OR(J841="",N(H841)&lt;=0),"",J841/(H841/IF($B$5="نعم",1+$B$6,1)))</f>
        <v/>
      </c>
      <c r="L841" s="18" t="str">
        <f>IF(OR(I841="",J841="",N(I841)&lt;=0),"",1-J841/I841)</f>
        <v/>
      </c>
      <c r="M841" s="14"/>
      <c r="N841" s="19" t="str">
        <f>IF(AND(A841="",C841=""),"",IF(A841="","رقم المنتج ناقص",IF(AND($B$9="سلة",ISERROR(VALUE(A841))),"رقم المنتج: أرقام إنجليزية بس",IF(COUNTIF($A$11:$A$1010,A841)&gt;1,"رقم المنتج مكرر",IF(C841="","السعر الحالي ناقص",IF(H841="","حط نسبة خصم أو سعر عرض",IF(H841&lt;=0,"سعر العرض لازم يكون أكبر من صفر",IF(H841&gt;=C841,"سعر العرض = السعر أو أعلى",IF(AND(J841&lt;&gt;"",N(J841)&lt;0,M841&lt;&gt;"نعم"),"تحت التكلفة",IF($B$4="","حط نهاية العرض فوق",IF(AND($B$2&lt;&gt;"",$B$4&lt;$B$2),"النهاية قبل البداية",IF($B$4&lt;TODAY(),"تاريخ النهاية راح",IF(D841="","تمام، بس بدون تكلفة (ما نقدر نحسب ربحك)",IF(N(J841)&lt;0,"تحت التكلفة، وانت قاصد",IF(K841&lt;$B$7,"تمام، بس هامشك أقل من حدّك","جاهز")))))))))))))))</f>
        <v/>
      </c>
      <c r="O841" s="19" t="b">
        <f>AND(N841&lt;&gt;"",ISNA(MATCH(N841,{"رقم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2">
      <c r="A842" s="13"/>
      <c r="B842" s="14"/>
      <c r="C842" s="15"/>
      <c r="D842" s="15"/>
      <c r="E842" s="15"/>
      <c r="F842" s="16"/>
      <c r="G842" s="15"/>
      <c r="H842" s="17" t="str">
        <f>IF(OR(C842="",AND(F842="",G842="")),"",IF(G842&lt;&gt;"",ROUND(G842,2),IF($B$8="ريال كامل",ROUNDDOWN(C842*(1-IF(F842&gt;1,F842/100,F842)),0),IF($B$8="ينتهي بـ ٩",ROUND((C842*(1-IF(F842&gt;1,F842/100,F842))+1)/10,0)*10-1,ROUND(C842*(1-IF(F842&gt;1,F842/100,F842)),2)))))</f>
        <v/>
      </c>
      <c r="I842" s="17" t="str">
        <f>IF(OR(C842="",D842=""),"",ROUND(C842/IF($B$5="نعم",1+$B$6,1)-D842-N(E842),2))</f>
        <v/>
      </c>
      <c r="J842" s="17" t="str">
        <f>IF(OR(H842="",D842=""),"",ROUND(H842/IF($B$5="نعم",1+$B$6,1)-D842-N(E842),2))</f>
        <v/>
      </c>
      <c r="K842" s="18" t="str">
        <f>IF(OR(J842="",N(H842)&lt;=0),"",J842/(H842/IF($B$5="نعم",1+$B$6,1)))</f>
        <v/>
      </c>
      <c r="L842" s="18" t="str">
        <f>IF(OR(I842="",J842="",N(I842)&lt;=0),"",1-J842/I842)</f>
        <v/>
      </c>
      <c r="M842" s="14"/>
      <c r="N842" s="19" t="str">
        <f>IF(AND(A842="",C842=""),"",IF(A842="","رقم المنتج ناقص",IF(AND($B$9="سلة",ISERROR(VALUE(A842))),"رقم المنتج: أرقام إنجليزية بس",IF(COUNTIF($A$11:$A$1010,A842)&gt;1,"رقم المنتج مكرر",IF(C842="","السعر الحالي ناقص",IF(H842="","حط نسبة خصم أو سعر عرض",IF(H842&lt;=0,"سعر العرض لازم يكون أكبر من صفر",IF(H842&gt;=C842,"سعر العرض = السعر أو أعلى",IF(AND(J842&lt;&gt;"",N(J842)&lt;0,M842&lt;&gt;"نعم"),"تحت التكلفة",IF($B$4="","حط نهاية العرض فوق",IF(AND($B$2&lt;&gt;"",$B$4&lt;$B$2),"النهاية قبل البداية",IF($B$4&lt;TODAY(),"تاريخ النهاية راح",IF(D842="","تمام، بس بدون تكلفة (ما نقدر نحسب ربحك)",IF(N(J842)&lt;0,"تحت التكلفة، وانت قاصد",IF(K842&lt;$B$7,"تمام، بس هامشك أقل من حدّك","جاهز")))))))))))))))</f>
        <v/>
      </c>
      <c r="O842" s="19" t="b">
        <f>AND(N842&lt;&gt;"",ISNA(MATCH(N842,{"رقم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3">
      <c r="A843" s="13"/>
      <c r="B843" s="14"/>
      <c r="C843" s="15"/>
      <c r="D843" s="15"/>
      <c r="E843" s="15"/>
      <c r="F843" s="16"/>
      <c r="G843" s="15"/>
      <c r="H843" s="17" t="str">
        <f>IF(OR(C843="",AND(F843="",G843="")),"",IF(G843&lt;&gt;"",ROUND(G843,2),IF($B$8="ريال كامل",ROUNDDOWN(C843*(1-IF(F843&gt;1,F843/100,F843)),0),IF($B$8="ينتهي بـ ٩",ROUND((C843*(1-IF(F843&gt;1,F843/100,F843))+1)/10,0)*10-1,ROUND(C843*(1-IF(F843&gt;1,F843/100,F843)),2)))))</f>
        <v/>
      </c>
      <c r="I843" s="17" t="str">
        <f>IF(OR(C843="",D843=""),"",ROUND(C843/IF($B$5="نعم",1+$B$6,1)-D843-N(E843),2))</f>
        <v/>
      </c>
      <c r="J843" s="17" t="str">
        <f>IF(OR(H843="",D843=""),"",ROUND(H843/IF($B$5="نعم",1+$B$6,1)-D843-N(E843),2))</f>
        <v/>
      </c>
      <c r="K843" s="18" t="str">
        <f>IF(OR(J843="",N(H843)&lt;=0),"",J843/(H843/IF($B$5="نعم",1+$B$6,1)))</f>
        <v/>
      </c>
      <c r="L843" s="18" t="str">
        <f>IF(OR(I843="",J843="",N(I843)&lt;=0),"",1-J843/I843)</f>
        <v/>
      </c>
      <c r="M843" s="14"/>
      <c r="N843" s="19" t="str">
        <f>IF(AND(A843="",C843=""),"",IF(A843="","رقم المنتج ناقص",IF(AND($B$9="سلة",ISERROR(VALUE(A843))),"رقم المنتج: أرقام إنجليزية بس",IF(COUNTIF($A$11:$A$1010,A843)&gt;1,"رقم المنتج مكرر",IF(C843="","السعر الحالي ناقص",IF(H843="","حط نسبة خصم أو سعر عرض",IF(H843&lt;=0,"سعر العرض لازم يكون أكبر من صفر",IF(H843&gt;=C843,"سعر العرض = السعر أو أعلى",IF(AND(J843&lt;&gt;"",N(J843)&lt;0,M843&lt;&gt;"نعم"),"تحت التكلفة",IF($B$4="","حط نهاية العرض فوق",IF(AND($B$2&lt;&gt;"",$B$4&lt;$B$2),"النهاية قبل البداية",IF($B$4&lt;TODAY(),"تاريخ النهاية راح",IF(D843="","تمام، بس بدون تكلفة (ما نقدر نحسب ربحك)",IF(N(J843)&lt;0,"تحت التكلفة، وانت قاصد",IF(K843&lt;$B$7,"تمام، بس هامشك أقل من حدّك","جاهز")))))))))))))))</f>
        <v/>
      </c>
      <c r="O843" s="19" t="b">
        <f>AND(N843&lt;&gt;"",ISNA(MATCH(N843,{"رقم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4">
      <c r="A844" s="13"/>
      <c r="B844" s="14"/>
      <c r="C844" s="15"/>
      <c r="D844" s="15"/>
      <c r="E844" s="15"/>
      <c r="F844" s="16"/>
      <c r="G844" s="15"/>
      <c r="H844" s="17" t="str">
        <f>IF(OR(C844="",AND(F844="",G844="")),"",IF(G844&lt;&gt;"",ROUND(G844,2),IF($B$8="ريال كامل",ROUNDDOWN(C844*(1-IF(F844&gt;1,F844/100,F844)),0),IF($B$8="ينتهي بـ ٩",ROUND((C844*(1-IF(F844&gt;1,F844/100,F844))+1)/10,0)*10-1,ROUND(C844*(1-IF(F844&gt;1,F844/100,F844)),2)))))</f>
        <v/>
      </c>
      <c r="I844" s="17" t="str">
        <f>IF(OR(C844="",D844=""),"",ROUND(C844/IF($B$5="نعم",1+$B$6,1)-D844-N(E844),2))</f>
        <v/>
      </c>
      <c r="J844" s="17" t="str">
        <f>IF(OR(H844="",D844=""),"",ROUND(H844/IF($B$5="نعم",1+$B$6,1)-D844-N(E844),2))</f>
        <v/>
      </c>
      <c r="K844" s="18" t="str">
        <f>IF(OR(J844="",N(H844)&lt;=0),"",J844/(H844/IF($B$5="نعم",1+$B$6,1)))</f>
        <v/>
      </c>
      <c r="L844" s="18" t="str">
        <f>IF(OR(I844="",J844="",N(I844)&lt;=0),"",1-J844/I844)</f>
        <v/>
      </c>
      <c r="M844" s="14"/>
      <c r="N844" s="19" t="str">
        <f>IF(AND(A844="",C844=""),"",IF(A844="","رقم المنتج ناقص",IF(AND($B$9="سلة",ISERROR(VALUE(A844))),"رقم المنتج: أرقام إنجليزية بس",IF(COUNTIF($A$11:$A$1010,A844)&gt;1,"رقم المنتج مكرر",IF(C844="","السعر الحالي ناقص",IF(H844="","حط نسبة خصم أو سعر عرض",IF(H844&lt;=0,"سعر العرض لازم يكون أكبر من صفر",IF(H844&gt;=C844,"سعر العرض = السعر أو أعلى",IF(AND(J844&lt;&gt;"",N(J844)&lt;0,M844&lt;&gt;"نعم"),"تحت التكلفة",IF($B$4="","حط نهاية العرض فوق",IF(AND($B$2&lt;&gt;"",$B$4&lt;$B$2),"النهاية قبل البداية",IF($B$4&lt;TODAY(),"تاريخ النهاية راح",IF(D844="","تمام، بس بدون تكلفة (ما نقدر نحسب ربحك)",IF(N(J844)&lt;0,"تحت التكلفة، وانت قاصد",IF(K844&lt;$B$7,"تمام، بس هامشك أقل من حدّك","جاهز")))))))))))))))</f>
        <v/>
      </c>
      <c r="O844" s="19" t="b">
        <f>AND(N844&lt;&gt;"",ISNA(MATCH(N844,{"رقم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5">
      <c r="A845" s="13"/>
      <c r="B845" s="14"/>
      <c r="C845" s="15"/>
      <c r="D845" s="15"/>
      <c r="E845" s="15"/>
      <c r="F845" s="16"/>
      <c r="G845" s="15"/>
      <c r="H845" s="17" t="str">
        <f>IF(OR(C845="",AND(F845="",G845="")),"",IF(G845&lt;&gt;"",ROUND(G845,2),IF($B$8="ريال كامل",ROUNDDOWN(C845*(1-IF(F845&gt;1,F845/100,F845)),0),IF($B$8="ينتهي بـ ٩",ROUND((C845*(1-IF(F845&gt;1,F845/100,F845))+1)/10,0)*10-1,ROUND(C845*(1-IF(F845&gt;1,F845/100,F845)),2)))))</f>
        <v/>
      </c>
      <c r="I845" s="17" t="str">
        <f>IF(OR(C845="",D845=""),"",ROUND(C845/IF($B$5="نعم",1+$B$6,1)-D845-N(E845),2))</f>
        <v/>
      </c>
      <c r="J845" s="17" t="str">
        <f>IF(OR(H845="",D845=""),"",ROUND(H845/IF($B$5="نعم",1+$B$6,1)-D845-N(E845),2))</f>
        <v/>
      </c>
      <c r="K845" s="18" t="str">
        <f>IF(OR(J845="",N(H845)&lt;=0),"",J845/(H845/IF($B$5="نعم",1+$B$6,1)))</f>
        <v/>
      </c>
      <c r="L845" s="18" t="str">
        <f>IF(OR(I845="",J845="",N(I845)&lt;=0),"",1-J845/I845)</f>
        <v/>
      </c>
      <c r="M845" s="14"/>
      <c r="N845" s="19" t="str">
        <f>IF(AND(A845="",C845=""),"",IF(A845="","رقم المنتج ناقص",IF(AND($B$9="سلة",ISERROR(VALUE(A845))),"رقم المنتج: أرقام إنجليزية بس",IF(COUNTIF($A$11:$A$1010,A845)&gt;1,"رقم المنتج مكرر",IF(C845="","السعر الحالي ناقص",IF(H845="","حط نسبة خصم أو سعر عرض",IF(H845&lt;=0,"سعر العرض لازم يكون أكبر من صفر",IF(H845&gt;=C845,"سعر العرض = السعر أو أعلى",IF(AND(J845&lt;&gt;"",N(J845)&lt;0,M845&lt;&gt;"نعم"),"تحت التكلفة",IF($B$4="","حط نهاية العرض فوق",IF(AND($B$2&lt;&gt;"",$B$4&lt;$B$2),"النهاية قبل البداية",IF($B$4&lt;TODAY(),"تاريخ النهاية راح",IF(D845="","تمام، بس بدون تكلفة (ما نقدر نحسب ربحك)",IF(N(J845)&lt;0,"تحت التكلفة، وانت قاصد",IF(K845&lt;$B$7,"تمام، بس هامشك أقل من حدّك","جاهز")))))))))))))))</f>
        <v/>
      </c>
      <c r="O845" s="19" t="b">
        <f>AND(N845&lt;&gt;"",ISNA(MATCH(N845,{"رقم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6">
      <c r="A846" s="13"/>
      <c r="B846" s="14"/>
      <c r="C846" s="15"/>
      <c r="D846" s="15"/>
      <c r="E846" s="15"/>
      <c r="F846" s="16"/>
      <c r="G846" s="15"/>
      <c r="H846" s="17" t="str">
        <f>IF(OR(C846="",AND(F846="",G846="")),"",IF(G846&lt;&gt;"",ROUND(G846,2),IF($B$8="ريال كامل",ROUNDDOWN(C846*(1-IF(F846&gt;1,F846/100,F846)),0),IF($B$8="ينتهي بـ ٩",ROUND((C846*(1-IF(F846&gt;1,F846/100,F846))+1)/10,0)*10-1,ROUND(C846*(1-IF(F846&gt;1,F846/100,F846)),2)))))</f>
        <v/>
      </c>
      <c r="I846" s="17" t="str">
        <f>IF(OR(C846="",D846=""),"",ROUND(C846/IF($B$5="نعم",1+$B$6,1)-D846-N(E846),2))</f>
        <v/>
      </c>
      <c r="J846" s="17" t="str">
        <f>IF(OR(H846="",D846=""),"",ROUND(H846/IF($B$5="نعم",1+$B$6,1)-D846-N(E846),2))</f>
        <v/>
      </c>
      <c r="K846" s="18" t="str">
        <f>IF(OR(J846="",N(H846)&lt;=0),"",J846/(H846/IF($B$5="نعم",1+$B$6,1)))</f>
        <v/>
      </c>
      <c r="L846" s="18" t="str">
        <f>IF(OR(I846="",J846="",N(I846)&lt;=0),"",1-J846/I846)</f>
        <v/>
      </c>
      <c r="M846" s="14"/>
      <c r="N846" s="19" t="str">
        <f>IF(AND(A846="",C846=""),"",IF(A846="","رقم المنتج ناقص",IF(AND($B$9="سلة",ISERROR(VALUE(A846))),"رقم المنتج: أرقام إنجليزية بس",IF(COUNTIF($A$11:$A$1010,A846)&gt;1,"رقم المنتج مكرر",IF(C846="","السعر الحالي ناقص",IF(H846="","حط نسبة خصم أو سعر عرض",IF(H846&lt;=0,"سعر العرض لازم يكون أكبر من صفر",IF(H846&gt;=C846,"سعر العرض = السعر أو أعلى",IF(AND(J846&lt;&gt;"",N(J846)&lt;0,M846&lt;&gt;"نعم"),"تحت التكلفة",IF($B$4="","حط نهاية العرض فوق",IF(AND($B$2&lt;&gt;"",$B$4&lt;$B$2),"النهاية قبل البداية",IF($B$4&lt;TODAY(),"تاريخ النهاية راح",IF(D846="","تمام، بس بدون تكلفة (ما نقدر نحسب ربحك)",IF(N(J846)&lt;0,"تحت التكلفة، وانت قاصد",IF(K846&lt;$B$7,"تمام، بس هامشك أقل من حدّك","جاهز")))))))))))))))</f>
        <v/>
      </c>
      <c r="O846" s="19" t="b">
        <f>AND(N846&lt;&gt;"",ISNA(MATCH(N846,{"رقم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7">
      <c r="A847" s="13"/>
      <c r="B847" s="14"/>
      <c r="C847" s="15"/>
      <c r="D847" s="15"/>
      <c r="E847" s="15"/>
      <c r="F847" s="16"/>
      <c r="G847" s="15"/>
      <c r="H847" s="17" t="str">
        <f>IF(OR(C847="",AND(F847="",G847="")),"",IF(G847&lt;&gt;"",ROUND(G847,2),IF($B$8="ريال كامل",ROUNDDOWN(C847*(1-IF(F847&gt;1,F847/100,F847)),0),IF($B$8="ينتهي بـ ٩",ROUND((C847*(1-IF(F847&gt;1,F847/100,F847))+1)/10,0)*10-1,ROUND(C847*(1-IF(F847&gt;1,F847/100,F847)),2)))))</f>
        <v/>
      </c>
      <c r="I847" s="17" t="str">
        <f>IF(OR(C847="",D847=""),"",ROUND(C847/IF($B$5="نعم",1+$B$6,1)-D847-N(E847),2))</f>
        <v/>
      </c>
      <c r="J847" s="17" t="str">
        <f>IF(OR(H847="",D847=""),"",ROUND(H847/IF($B$5="نعم",1+$B$6,1)-D847-N(E847),2))</f>
        <v/>
      </c>
      <c r="K847" s="18" t="str">
        <f>IF(OR(J847="",N(H847)&lt;=0),"",J847/(H847/IF($B$5="نعم",1+$B$6,1)))</f>
        <v/>
      </c>
      <c r="L847" s="18" t="str">
        <f>IF(OR(I847="",J847="",N(I847)&lt;=0),"",1-J847/I847)</f>
        <v/>
      </c>
      <c r="M847" s="14"/>
      <c r="N847" s="19" t="str">
        <f>IF(AND(A847="",C847=""),"",IF(A847="","رقم المنتج ناقص",IF(AND($B$9="سلة",ISERROR(VALUE(A847))),"رقم المنتج: أرقام إنجليزية بس",IF(COUNTIF($A$11:$A$1010,A847)&gt;1,"رقم المنتج مكرر",IF(C847="","السعر الحالي ناقص",IF(H847="","حط نسبة خصم أو سعر عرض",IF(H847&lt;=0,"سعر العرض لازم يكون أكبر من صفر",IF(H847&gt;=C847,"سعر العرض = السعر أو أعلى",IF(AND(J847&lt;&gt;"",N(J847)&lt;0,M847&lt;&gt;"نعم"),"تحت التكلفة",IF($B$4="","حط نهاية العرض فوق",IF(AND($B$2&lt;&gt;"",$B$4&lt;$B$2),"النهاية قبل البداية",IF($B$4&lt;TODAY(),"تاريخ النهاية راح",IF(D847="","تمام، بس بدون تكلفة (ما نقدر نحسب ربحك)",IF(N(J847)&lt;0,"تحت التكلفة، وانت قاصد",IF(K847&lt;$B$7,"تمام، بس هامشك أقل من حدّك","جاهز")))))))))))))))</f>
        <v/>
      </c>
      <c r="O847" s="19" t="b">
        <f>AND(N847&lt;&gt;"",ISNA(MATCH(N847,{"رقم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8">
      <c r="A848" s="13"/>
      <c r="B848" s="14"/>
      <c r="C848" s="15"/>
      <c r="D848" s="15"/>
      <c r="E848" s="15"/>
      <c r="F848" s="16"/>
      <c r="G848" s="15"/>
      <c r="H848" s="17" t="str">
        <f>IF(OR(C848="",AND(F848="",G848="")),"",IF(G848&lt;&gt;"",ROUND(G848,2),IF($B$8="ريال كامل",ROUNDDOWN(C848*(1-IF(F848&gt;1,F848/100,F848)),0),IF($B$8="ينتهي بـ ٩",ROUND((C848*(1-IF(F848&gt;1,F848/100,F848))+1)/10,0)*10-1,ROUND(C848*(1-IF(F848&gt;1,F848/100,F848)),2)))))</f>
        <v/>
      </c>
      <c r="I848" s="17" t="str">
        <f>IF(OR(C848="",D848=""),"",ROUND(C848/IF($B$5="نعم",1+$B$6,1)-D848-N(E848),2))</f>
        <v/>
      </c>
      <c r="J848" s="17" t="str">
        <f>IF(OR(H848="",D848=""),"",ROUND(H848/IF($B$5="نعم",1+$B$6,1)-D848-N(E848),2))</f>
        <v/>
      </c>
      <c r="K848" s="18" t="str">
        <f>IF(OR(J848="",N(H848)&lt;=0),"",J848/(H848/IF($B$5="نعم",1+$B$6,1)))</f>
        <v/>
      </c>
      <c r="L848" s="18" t="str">
        <f>IF(OR(I848="",J848="",N(I848)&lt;=0),"",1-J848/I848)</f>
        <v/>
      </c>
      <c r="M848" s="14"/>
      <c r="N848" s="19" t="str">
        <f>IF(AND(A848="",C848=""),"",IF(A848="","رقم المنتج ناقص",IF(AND($B$9="سلة",ISERROR(VALUE(A848))),"رقم المنتج: أرقام إنجليزية بس",IF(COUNTIF($A$11:$A$1010,A848)&gt;1,"رقم المنتج مكرر",IF(C848="","السعر الحالي ناقص",IF(H848="","حط نسبة خصم أو سعر عرض",IF(H848&lt;=0,"سعر العرض لازم يكون أكبر من صفر",IF(H848&gt;=C848,"سعر العرض = السعر أو أعلى",IF(AND(J848&lt;&gt;"",N(J848)&lt;0,M848&lt;&gt;"نعم"),"تحت التكلفة",IF($B$4="","حط نهاية العرض فوق",IF(AND($B$2&lt;&gt;"",$B$4&lt;$B$2),"النهاية قبل البداية",IF($B$4&lt;TODAY(),"تاريخ النهاية راح",IF(D848="","تمام، بس بدون تكلفة (ما نقدر نحسب ربحك)",IF(N(J848)&lt;0,"تحت التكلفة، وانت قاصد",IF(K848&lt;$B$7,"تمام، بس هامشك أقل من حدّك","جاهز")))))))))))))))</f>
        <v/>
      </c>
      <c r="O848" s="19" t="b">
        <f>AND(N848&lt;&gt;"",ISNA(MATCH(N848,{"رقم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49">
      <c r="A849" s="13"/>
      <c r="B849" s="14"/>
      <c r="C849" s="15"/>
      <c r="D849" s="15"/>
      <c r="E849" s="15"/>
      <c r="F849" s="16"/>
      <c r="G849" s="15"/>
      <c r="H849" s="17" t="str">
        <f>IF(OR(C849="",AND(F849="",G849="")),"",IF(G849&lt;&gt;"",ROUND(G849,2),IF($B$8="ريال كامل",ROUNDDOWN(C849*(1-IF(F849&gt;1,F849/100,F849)),0),IF($B$8="ينتهي بـ ٩",ROUND((C849*(1-IF(F849&gt;1,F849/100,F849))+1)/10,0)*10-1,ROUND(C849*(1-IF(F849&gt;1,F849/100,F849)),2)))))</f>
        <v/>
      </c>
      <c r="I849" s="17" t="str">
        <f>IF(OR(C849="",D849=""),"",ROUND(C849/IF($B$5="نعم",1+$B$6,1)-D849-N(E849),2))</f>
        <v/>
      </c>
      <c r="J849" s="17" t="str">
        <f>IF(OR(H849="",D849=""),"",ROUND(H849/IF($B$5="نعم",1+$B$6,1)-D849-N(E849),2))</f>
        <v/>
      </c>
      <c r="K849" s="18" t="str">
        <f>IF(OR(J849="",N(H849)&lt;=0),"",J849/(H849/IF($B$5="نعم",1+$B$6,1)))</f>
        <v/>
      </c>
      <c r="L849" s="18" t="str">
        <f>IF(OR(I849="",J849="",N(I849)&lt;=0),"",1-J849/I849)</f>
        <v/>
      </c>
      <c r="M849" s="14"/>
      <c r="N849" s="19" t="str">
        <f>IF(AND(A849="",C849=""),"",IF(A849="","رقم المنتج ناقص",IF(AND($B$9="سلة",ISERROR(VALUE(A849))),"رقم المنتج: أرقام إنجليزية بس",IF(COUNTIF($A$11:$A$1010,A849)&gt;1,"رقم المنتج مكرر",IF(C849="","السعر الحالي ناقص",IF(H849="","حط نسبة خصم أو سعر عرض",IF(H849&lt;=0,"سعر العرض لازم يكون أكبر من صفر",IF(H849&gt;=C849,"سعر العرض = السعر أو أعلى",IF(AND(J849&lt;&gt;"",N(J849)&lt;0,M849&lt;&gt;"نعم"),"تحت التكلفة",IF($B$4="","حط نهاية العرض فوق",IF(AND($B$2&lt;&gt;"",$B$4&lt;$B$2),"النهاية قبل البداية",IF($B$4&lt;TODAY(),"تاريخ النهاية راح",IF(D849="","تمام، بس بدون تكلفة (ما نقدر نحسب ربحك)",IF(N(J849)&lt;0,"تحت التكلفة، وانت قاصد",IF(K849&lt;$B$7,"تمام، بس هامشك أقل من حدّك","جاهز")))))))))))))))</f>
        <v/>
      </c>
      <c r="O849" s="19" t="b">
        <f>AND(N849&lt;&gt;"",ISNA(MATCH(N849,{"رقم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0">
      <c r="A850" s="13"/>
      <c r="B850" s="14"/>
      <c r="C850" s="15"/>
      <c r="D850" s="15"/>
      <c r="E850" s="15"/>
      <c r="F850" s="16"/>
      <c r="G850" s="15"/>
      <c r="H850" s="17" t="str">
        <f>IF(OR(C850="",AND(F850="",G850="")),"",IF(G850&lt;&gt;"",ROUND(G850,2),IF($B$8="ريال كامل",ROUNDDOWN(C850*(1-IF(F850&gt;1,F850/100,F850)),0),IF($B$8="ينتهي بـ ٩",ROUND((C850*(1-IF(F850&gt;1,F850/100,F850))+1)/10,0)*10-1,ROUND(C850*(1-IF(F850&gt;1,F850/100,F850)),2)))))</f>
        <v/>
      </c>
      <c r="I850" s="17" t="str">
        <f>IF(OR(C850="",D850=""),"",ROUND(C850/IF($B$5="نعم",1+$B$6,1)-D850-N(E850),2))</f>
        <v/>
      </c>
      <c r="J850" s="17" t="str">
        <f>IF(OR(H850="",D850=""),"",ROUND(H850/IF($B$5="نعم",1+$B$6,1)-D850-N(E850),2))</f>
        <v/>
      </c>
      <c r="K850" s="18" t="str">
        <f>IF(OR(J850="",N(H850)&lt;=0),"",J850/(H850/IF($B$5="نعم",1+$B$6,1)))</f>
        <v/>
      </c>
      <c r="L850" s="18" t="str">
        <f>IF(OR(I850="",J850="",N(I850)&lt;=0),"",1-J850/I850)</f>
        <v/>
      </c>
      <c r="M850" s="14"/>
      <c r="N850" s="19" t="str">
        <f>IF(AND(A850="",C850=""),"",IF(A850="","رقم المنتج ناقص",IF(AND($B$9="سلة",ISERROR(VALUE(A850))),"رقم المنتج: أرقام إنجليزية بس",IF(COUNTIF($A$11:$A$1010,A850)&gt;1,"رقم المنتج مكرر",IF(C850="","السعر الحالي ناقص",IF(H850="","حط نسبة خصم أو سعر عرض",IF(H850&lt;=0,"سعر العرض لازم يكون أكبر من صفر",IF(H850&gt;=C850,"سعر العرض = السعر أو أعلى",IF(AND(J850&lt;&gt;"",N(J850)&lt;0,M850&lt;&gt;"نعم"),"تحت التكلفة",IF($B$4="","حط نهاية العرض فوق",IF(AND($B$2&lt;&gt;"",$B$4&lt;$B$2),"النهاية قبل البداية",IF($B$4&lt;TODAY(),"تاريخ النهاية راح",IF(D850="","تمام، بس بدون تكلفة (ما نقدر نحسب ربحك)",IF(N(J850)&lt;0,"تحت التكلفة، وانت قاصد",IF(K850&lt;$B$7,"تمام، بس هامشك أقل من حدّك","جاهز")))))))))))))))</f>
        <v/>
      </c>
      <c r="O850" s="19" t="b">
        <f>AND(N850&lt;&gt;"",ISNA(MATCH(N850,{"رقم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1">
      <c r="A851" s="13"/>
      <c r="B851" s="14"/>
      <c r="C851" s="15"/>
      <c r="D851" s="15"/>
      <c r="E851" s="15"/>
      <c r="F851" s="16"/>
      <c r="G851" s="15"/>
      <c r="H851" s="17" t="str">
        <f>IF(OR(C851="",AND(F851="",G851="")),"",IF(G851&lt;&gt;"",ROUND(G851,2),IF($B$8="ريال كامل",ROUNDDOWN(C851*(1-IF(F851&gt;1,F851/100,F851)),0),IF($B$8="ينتهي بـ ٩",ROUND((C851*(1-IF(F851&gt;1,F851/100,F851))+1)/10,0)*10-1,ROUND(C851*(1-IF(F851&gt;1,F851/100,F851)),2)))))</f>
        <v/>
      </c>
      <c r="I851" s="17" t="str">
        <f>IF(OR(C851="",D851=""),"",ROUND(C851/IF($B$5="نعم",1+$B$6,1)-D851-N(E851),2))</f>
        <v/>
      </c>
      <c r="J851" s="17" t="str">
        <f>IF(OR(H851="",D851=""),"",ROUND(H851/IF($B$5="نعم",1+$B$6,1)-D851-N(E851),2))</f>
        <v/>
      </c>
      <c r="K851" s="18" t="str">
        <f>IF(OR(J851="",N(H851)&lt;=0),"",J851/(H851/IF($B$5="نعم",1+$B$6,1)))</f>
        <v/>
      </c>
      <c r="L851" s="18" t="str">
        <f>IF(OR(I851="",J851="",N(I851)&lt;=0),"",1-J851/I851)</f>
        <v/>
      </c>
      <c r="M851" s="14"/>
      <c r="N851" s="19" t="str">
        <f>IF(AND(A851="",C851=""),"",IF(A851="","رقم المنتج ناقص",IF(AND($B$9="سلة",ISERROR(VALUE(A851))),"رقم المنتج: أرقام إنجليزية بس",IF(COUNTIF($A$11:$A$1010,A851)&gt;1,"رقم المنتج مكرر",IF(C851="","السعر الحالي ناقص",IF(H851="","حط نسبة خصم أو سعر عرض",IF(H851&lt;=0,"سعر العرض لازم يكون أكبر من صفر",IF(H851&gt;=C851,"سعر العرض = السعر أو أعلى",IF(AND(J851&lt;&gt;"",N(J851)&lt;0,M851&lt;&gt;"نعم"),"تحت التكلفة",IF($B$4="","حط نهاية العرض فوق",IF(AND($B$2&lt;&gt;"",$B$4&lt;$B$2),"النهاية قبل البداية",IF($B$4&lt;TODAY(),"تاريخ النهاية راح",IF(D851="","تمام، بس بدون تكلفة (ما نقدر نحسب ربحك)",IF(N(J851)&lt;0,"تحت التكلفة، وانت قاصد",IF(K851&lt;$B$7,"تمام، بس هامشك أقل من حدّك","جاهز")))))))))))))))</f>
        <v/>
      </c>
      <c r="O851" s="19" t="b">
        <f>AND(N851&lt;&gt;"",ISNA(MATCH(N851,{"رقم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2">
      <c r="A852" s="13"/>
      <c r="B852" s="14"/>
      <c r="C852" s="15"/>
      <c r="D852" s="15"/>
      <c r="E852" s="15"/>
      <c r="F852" s="16"/>
      <c r="G852" s="15"/>
      <c r="H852" s="17" t="str">
        <f>IF(OR(C852="",AND(F852="",G852="")),"",IF(G852&lt;&gt;"",ROUND(G852,2),IF($B$8="ريال كامل",ROUNDDOWN(C852*(1-IF(F852&gt;1,F852/100,F852)),0),IF($B$8="ينتهي بـ ٩",ROUND((C852*(1-IF(F852&gt;1,F852/100,F852))+1)/10,0)*10-1,ROUND(C852*(1-IF(F852&gt;1,F852/100,F852)),2)))))</f>
        <v/>
      </c>
      <c r="I852" s="17" t="str">
        <f>IF(OR(C852="",D852=""),"",ROUND(C852/IF($B$5="نعم",1+$B$6,1)-D852-N(E852),2))</f>
        <v/>
      </c>
      <c r="J852" s="17" t="str">
        <f>IF(OR(H852="",D852=""),"",ROUND(H852/IF($B$5="نعم",1+$B$6,1)-D852-N(E852),2))</f>
        <v/>
      </c>
      <c r="K852" s="18" t="str">
        <f>IF(OR(J852="",N(H852)&lt;=0),"",J852/(H852/IF($B$5="نعم",1+$B$6,1)))</f>
        <v/>
      </c>
      <c r="L852" s="18" t="str">
        <f>IF(OR(I852="",J852="",N(I852)&lt;=0),"",1-J852/I852)</f>
        <v/>
      </c>
      <c r="M852" s="14"/>
      <c r="N852" s="19" t="str">
        <f>IF(AND(A852="",C852=""),"",IF(A852="","رقم المنتج ناقص",IF(AND($B$9="سلة",ISERROR(VALUE(A852))),"رقم المنتج: أرقام إنجليزية بس",IF(COUNTIF($A$11:$A$1010,A852)&gt;1,"رقم المنتج مكرر",IF(C852="","السعر الحالي ناقص",IF(H852="","حط نسبة خصم أو سعر عرض",IF(H852&lt;=0,"سعر العرض لازم يكون أكبر من صفر",IF(H852&gt;=C852,"سعر العرض = السعر أو أعلى",IF(AND(J852&lt;&gt;"",N(J852)&lt;0,M852&lt;&gt;"نعم"),"تحت التكلفة",IF($B$4="","حط نهاية العرض فوق",IF(AND($B$2&lt;&gt;"",$B$4&lt;$B$2),"النهاية قبل البداية",IF($B$4&lt;TODAY(),"تاريخ النهاية راح",IF(D852="","تمام، بس بدون تكلفة (ما نقدر نحسب ربحك)",IF(N(J852)&lt;0,"تحت التكلفة، وانت قاصد",IF(K852&lt;$B$7,"تمام، بس هامشك أقل من حدّك","جاهز")))))))))))))))</f>
        <v/>
      </c>
      <c r="O852" s="19" t="b">
        <f>AND(N852&lt;&gt;"",ISNA(MATCH(N852,{"رقم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3">
      <c r="A853" s="13"/>
      <c r="B853" s="14"/>
      <c r="C853" s="15"/>
      <c r="D853" s="15"/>
      <c r="E853" s="15"/>
      <c r="F853" s="16"/>
      <c r="G853" s="15"/>
      <c r="H853" s="17" t="str">
        <f>IF(OR(C853="",AND(F853="",G853="")),"",IF(G853&lt;&gt;"",ROUND(G853,2),IF($B$8="ريال كامل",ROUNDDOWN(C853*(1-IF(F853&gt;1,F853/100,F853)),0),IF($B$8="ينتهي بـ ٩",ROUND((C853*(1-IF(F853&gt;1,F853/100,F853))+1)/10,0)*10-1,ROUND(C853*(1-IF(F853&gt;1,F853/100,F853)),2)))))</f>
        <v/>
      </c>
      <c r="I853" s="17" t="str">
        <f>IF(OR(C853="",D853=""),"",ROUND(C853/IF($B$5="نعم",1+$B$6,1)-D853-N(E853),2))</f>
        <v/>
      </c>
      <c r="J853" s="17" t="str">
        <f>IF(OR(H853="",D853=""),"",ROUND(H853/IF($B$5="نعم",1+$B$6,1)-D853-N(E853),2))</f>
        <v/>
      </c>
      <c r="K853" s="18" t="str">
        <f>IF(OR(J853="",N(H853)&lt;=0),"",J853/(H853/IF($B$5="نعم",1+$B$6,1)))</f>
        <v/>
      </c>
      <c r="L853" s="18" t="str">
        <f>IF(OR(I853="",J853="",N(I853)&lt;=0),"",1-J853/I853)</f>
        <v/>
      </c>
      <c r="M853" s="14"/>
      <c r="N853" s="19" t="str">
        <f>IF(AND(A853="",C853=""),"",IF(A853="","رقم المنتج ناقص",IF(AND($B$9="سلة",ISERROR(VALUE(A853))),"رقم المنتج: أرقام إنجليزية بس",IF(COUNTIF($A$11:$A$1010,A853)&gt;1,"رقم المنتج مكرر",IF(C853="","السعر الحالي ناقص",IF(H853="","حط نسبة خصم أو سعر عرض",IF(H853&lt;=0,"سعر العرض لازم يكون أكبر من صفر",IF(H853&gt;=C853,"سعر العرض = السعر أو أعلى",IF(AND(J853&lt;&gt;"",N(J853)&lt;0,M853&lt;&gt;"نعم"),"تحت التكلفة",IF($B$4="","حط نهاية العرض فوق",IF(AND($B$2&lt;&gt;"",$B$4&lt;$B$2),"النهاية قبل البداية",IF($B$4&lt;TODAY(),"تاريخ النهاية راح",IF(D853="","تمام، بس بدون تكلفة (ما نقدر نحسب ربحك)",IF(N(J853)&lt;0,"تحت التكلفة، وانت قاصد",IF(K853&lt;$B$7,"تمام، بس هامشك أقل من حدّك","جاهز")))))))))))))))</f>
        <v/>
      </c>
      <c r="O853" s="19" t="b">
        <f>AND(N853&lt;&gt;"",ISNA(MATCH(N853,{"رقم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4">
      <c r="A854" s="13"/>
      <c r="B854" s="14"/>
      <c r="C854" s="15"/>
      <c r="D854" s="15"/>
      <c r="E854" s="15"/>
      <c r="F854" s="16"/>
      <c r="G854" s="15"/>
      <c r="H854" s="17" t="str">
        <f>IF(OR(C854="",AND(F854="",G854="")),"",IF(G854&lt;&gt;"",ROUND(G854,2),IF($B$8="ريال كامل",ROUNDDOWN(C854*(1-IF(F854&gt;1,F854/100,F854)),0),IF($B$8="ينتهي بـ ٩",ROUND((C854*(1-IF(F854&gt;1,F854/100,F854))+1)/10,0)*10-1,ROUND(C854*(1-IF(F854&gt;1,F854/100,F854)),2)))))</f>
        <v/>
      </c>
      <c r="I854" s="17" t="str">
        <f>IF(OR(C854="",D854=""),"",ROUND(C854/IF($B$5="نعم",1+$B$6,1)-D854-N(E854),2))</f>
        <v/>
      </c>
      <c r="J854" s="17" t="str">
        <f>IF(OR(H854="",D854=""),"",ROUND(H854/IF($B$5="نعم",1+$B$6,1)-D854-N(E854),2))</f>
        <v/>
      </c>
      <c r="K854" s="18" t="str">
        <f>IF(OR(J854="",N(H854)&lt;=0),"",J854/(H854/IF($B$5="نعم",1+$B$6,1)))</f>
        <v/>
      </c>
      <c r="L854" s="18" t="str">
        <f>IF(OR(I854="",J854="",N(I854)&lt;=0),"",1-J854/I854)</f>
        <v/>
      </c>
      <c r="M854" s="14"/>
      <c r="N854" s="19" t="str">
        <f>IF(AND(A854="",C854=""),"",IF(A854="","رقم المنتج ناقص",IF(AND($B$9="سلة",ISERROR(VALUE(A854))),"رقم المنتج: أرقام إنجليزية بس",IF(COUNTIF($A$11:$A$1010,A854)&gt;1,"رقم المنتج مكرر",IF(C854="","السعر الحالي ناقص",IF(H854="","حط نسبة خصم أو سعر عرض",IF(H854&lt;=0,"سعر العرض لازم يكون أكبر من صفر",IF(H854&gt;=C854,"سعر العرض = السعر أو أعلى",IF(AND(J854&lt;&gt;"",N(J854)&lt;0,M854&lt;&gt;"نعم"),"تحت التكلفة",IF($B$4="","حط نهاية العرض فوق",IF(AND($B$2&lt;&gt;"",$B$4&lt;$B$2),"النهاية قبل البداية",IF($B$4&lt;TODAY(),"تاريخ النهاية راح",IF(D854="","تمام، بس بدون تكلفة (ما نقدر نحسب ربحك)",IF(N(J854)&lt;0,"تحت التكلفة، وانت قاصد",IF(K854&lt;$B$7,"تمام، بس هامشك أقل من حدّك","جاهز")))))))))))))))</f>
        <v/>
      </c>
      <c r="O854" s="19" t="b">
        <f>AND(N854&lt;&gt;"",ISNA(MATCH(N854,{"رقم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5">
      <c r="A855" s="13"/>
      <c r="B855" s="14"/>
      <c r="C855" s="15"/>
      <c r="D855" s="15"/>
      <c r="E855" s="15"/>
      <c r="F855" s="16"/>
      <c r="G855" s="15"/>
      <c r="H855" s="17" t="str">
        <f>IF(OR(C855="",AND(F855="",G855="")),"",IF(G855&lt;&gt;"",ROUND(G855,2),IF($B$8="ريال كامل",ROUNDDOWN(C855*(1-IF(F855&gt;1,F855/100,F855)),0),IF($B$8="ينتهي بـ ٩",ROUND((C855*(1-IF(F855&gt;1,F855/100,F855))+1)/10,0)*10-1,ROUND(C855*(1-IF(F855&gt;1,F855/100,F855)),2)))))</f>
        <v/>
      </c>
      <c r="I855" s="17" t="str">
        <f>IF(OR(C855="",D855=""),"",ROUND(C855/IF($B$5="نعم",1+$B$6,1)-D855-N(E855),2))</f>
        <v/>
      </c>
      <c r="J855" s="17" t="str">
        <f>IF(OR(H855="",D855=""),"",ROUND(H855/IF($B$5="نعم",1+$B$6,1)-D855-N(E855),2))</f>
        <v/>
      </c>
      <c r="K855" s="18" t="str">
        <f>IF(OR(J855="",N(H855)&lt;=0),"",J855/(H855/IF($B$5="نعم",1+$B$6,1)))</f>
        <v/>
      </c>
      <c r="L855" s="18" t="str">
        <f>IF(OR(I855="",J855="",N(I855)&lt;=0),"",1-J855/I855)</f>
        <v/>
      </c>
      <c r="M855" s="14"/>
      <c r="N855" s="19" t="str">
        <f>IF(AND(A855="",C855=""),"",IF(A855="","رقم المنتج ناقص",IF(AND($B$9="سلة",ISERROR(VALUE(A855))),"رقم المنتج: أرقام إنجليزية بس",IF(COUNTIF($A$11:$A$1010,A855)&gt;1,"رقم المنتج مكرر",IF(C855="","السعر الحالي ناقص",IF(H855="","حط نسبة خصم أو سعر عرض",IF(H855&lt;=0,"سعر العرض لازم يكون أكبر من صفر",IF(H855&gt;=C855,"سعر العرض = السعر أو أعلى",IF(AND(J855&lt;&gt;"",N(J855)&lt;0,M855&lt;&gt;"نعم"),"تحت التكلفة",IF($B$4="","حط نهاية العرض فوق",IF(AND($B$2&lt;&gt;"",$B$4&lt;$B$2),"النهاية قبل البداية",IF($B$4&lt;TODAY(),"تاريخ النهاية راح",IF(D855="","تمام، بس بدون تكلفة (ما نقدر نحسب ربحك)",IF(N(J855)&lt;0,"تحت التكلفة، وانت قاصد",IF(K855&lt;$B$7,"تمام، بس هامشك أقل من حدّك","جاهز")))))))))))))))</f>
        <v/>
      </c>
      <c r="O855" s="19" t="b">
        <f>AND(N855&lt;&gt;"",ISNA(MATCH(N855,{"رقم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6">
      <c r="A856" s="13"/>
      <c r="B856" s="14"/>
      <c r="C856" s="15"/>
      <c r="D856" s="15"/>
      <c r="E856" s="15"/>
      <c r="F856" s="16"/>
      <c r="G856" s="15"/>
      <c r="H856" s="17" t="str">
        <f>IF(OR(C856="",AND(F856="",G856="")),"",IF(G856&lt;&gt;"",ROUND(G856,2),IF($B$8="ريال كامل",ROUNDDOWN(C856*(1-IF(F856&gt;1,F856/100,F856)),0),IF($B$8="ينتهي بـ ٩",ROUND((C856*(1-IF(F856&gt;1,F856/100,F856))+1)/10,0)*10-1,ROUND(C856*(1-IF(F856&gt;1,F856/100,F856)),2)))))</f>
        <v/>
      </c>
      <c r="I856" s="17" t="str">
        <f>IF(OR(C856="",D856=""),"",ROUND(C856/IF($B$5="نعم",1+$B$6,1)-D856-N(E856),2))</f>
        <v/>
      </c>
      <c r="J856" s="17" t="str">
        <f>IF(OR(H856="",D856=""),"",ROUND(H856/IF($B$5="نعم",1+$B$6,1)-D856-N(E856),2))</f>
        <v/>
      </c>
      <c r="K856" s="18" t="str">
        <f>IF(OR(J856="",N(H856)&lt;=0),"",J856/(H856/IF($B$5="نعم",1+$B$6,1)))</f>
        <v/>
      </c>
      <c r="L856" s="18" t="str">
        <f>IF(OR(I856="",J856="",N(I856)&lt;=0),"",1-J856/I856)</f>
        <v/>
      </c>
      <c r="M856" s="14"/>
      <c r="N856" s="19" t="str">
        <f>IF(AND(A856="",C856=""),"",IF(A856="","رقم المنتج ناقص",IF(AND($B$9="سلة",ISERROR(VALUE(A856))),"رقم المنتج: أرقام إنجليزية بس",IF(COUNTIF($A$11:$A$1010,A856)&gt;1,"رقم المنتج مكرر",IF(C856="","السعر الحالي ناقص",IF(H856="","حط نسبة خصم أو سعر عرض",IF(H856&lt;=0,"سعر العرض لازم يكون أكبر من صفر",IF(H856&gt;=C856,"سعر العرض = السعر أو أعلى",IF(AND(J856&lt;&gt;"",N(J856)&lt;0,M856&lt;&gt;"نعم"),"تحت التكلفة",IF($B$4="","حط نهاية العرض فوق",IF(AND($B$2&lt;&gt;"",$B$4&lt;$B$2),"النهاية قبل البداية",IF($B$4&lt;TODAY(),"تاريخ النهاية راح",IF(D856="","تمام، بس بدون تكلفة (ما نقدر نحسب ربحك)",IF(N(J856)&lt;0,"تحت التكلفة، وانت قاصد",IF(K856&lt;$B$7,"تمام، بس هامشك أقل من حدّك","جاهز")))))))))))))))</f>
        <v/>
      </c>
      <c r="O856" s="19" t="b">
        <f>AND(N856&lt;&gt;"",ISNA(MATCH(N856,{"رقم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7">
      <c r="A857" s="13"/>
      <c r="B857" s="14"/>
      <c r="C857" s="15"/>
      <c r="D857" s="15"/>
      <c r="E857" s="15"/>
      <c r="F857" s="16"/>
      <c r="G857" s="15"/>
      <c r="H857" s="17" t="str">
        <f>IF(OR(C857="",AND(F857="",G857="")),"",IF(G857&lt;&gt;"",ROUND(G857,2),IF($B$8="ريال كامل",ROUNDDOWN(C857*(1-IF(F857&gt;1,F857/100,F857)),0),IF($B$8="ينتهي بـ ٩",ROUND((C857*(1-IF(F857&gt;1,F857/100,F857))+1)/10,0)*10-1,ROUND(C857*(1-IF(F857&gt;1,F857/100,F857)),2)))))</f>
        <v/>
      </c>
      <c r="I857" s="17" t="str">
        <f>IF(OR(C857="",D857=""),"",ROUND(C857/IF($B$5="نعم",1+$B$6,1)-D857-N(E857),2))</f>
        <v/>
      </c>
      <c r="J857" s="17" t="str">
        <f>IF(OR(H857="",D857=""),"",ROUND(H857/IF($B$5="نعم",1+$B$6,1)-D857-N(E857),2))</f>
        <v/>
      </c>
      <c r="K857" s="18" t="str">
        <f>IF(OR(J857="",N(H857)&lt;=0),"",J857/(H857/IF($B$5="نعم",1+$B$6,1)))</f>
        <v/>
      </c>
      <c r="L857" s="18" t="str">
        <f>IF(OR(I857="",J857="",N(I857)&lt;=0),"",1-J857/I857)</f>
        <v/>
      </c>
      <c r="M857" s="14"/>
      <c r="N857" s="19" t="str">
        <f>IF(AND(A857="",C857=""),"",IF(A857="","رقم المنتج ناقص",IF(AND($B$9="سلة",ISERROR(VALUE(A857))),"رقم المنتج: أرقام إنجليزية بس",IF(COUNTIF($A$11:$A$1010,A857)&gt;1,"رقم المنتج مكرر",IF(C857="","السعر الحالي ناقص",IF(H857="","حط نسبة خصم أو سعر عرض",IF(H857&lt;=0,"سعر العرض لازم يكون أكبر من صفر",IF(H857&gt;=C857,"سعر العرض = السعر أو أعلى",IF(AND(J857&lt;&gt;"",N(J857)&lt;0,M857&lt;&gt;"نعم"),"تحت التكلفة",IF($B$4="","حط نهاية العرض فوق",IF(AND($B$2&lt;&gt;"",$B$4&lt;$B$2),"النهاية قبل البداية",IF($B$4&lt;TODAY(),"تاريخ النهاية راح",IF(D857="","تمام، بس بدون تكلفة (ما نقدر نحسب ربحك)",IF(N(J857)&lt;0,"تحت التكلفة، وانت قاصد",IF(K857&lt;$B$7,"تمام، بس هامشك أقل من حدّك","جاهز")))))))))))))))</f>
        <v/>
      </c>
      <c r="O857" s="19" t="b">
        <f>AND(N857&lt;&gt;"",ISNA(MATCH(N857,{"رقم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8">
      <c r="A858" s="13"/>
      <c r="B858" s="14"/>
      <c r="C858" s="15"/>
      <c r="D858" s="15"/>
      <c r="E858" s="15"/>
      <c r="F858" s="16"/>
      <c r="G858" s="15"/>
      <c r="H858" s="17" t="str">
        <f>IF(OR(C858="",AND(F858="",G858="")),"",IF(G858&lt;&gt;"",ROUND(G858,2),IF($B$8="ريال كامل",ROUNDDOWN(C858*(1-IF(F858&gt;1,F858/100,F858)),0),IF($B$8="ينتهي بـ ٩",ROUND((C858*(1-IF(F858&gt;1,F858/100,F858))+1)/10,0)*10-1,ROUND(C858*(1-IF(F858&gt;1,F858/100,F858)),2)))))</f>
        <v/>
      </c>
      <c r="I858" s="17" t="str">
        <f>IF(OR(C858="",D858=""),"",ROUND(C858/IF($B$5="نعم",1+$B$6,1)-D858-N(E858),2))</f>
        <v/>
      </c>
      <c r="J858" s="17" t="str">
        <f>IF(OR(H858="",D858=""),"",ROUND(H858/IF($B$5="نعم",1+$B$6,1)-D858-N(E858),2))</f>
        <v/>
      </c>
      <c r="K858" s="18" t="str">
        <f>IF(OR(J858="",N(H858)&lt;=0),"",J858/(H858/IF($B$5="نعم",1+$B$6,1)))</f>
        <v/>
      </c>
      <c r="L858" s="18" t="str">
        <f>IF(OR(I858="",J858="",N(I858)&lt;=0),"",1-J858/I858)</f>
        <v/>
      </c>
      <c r="M858" s="14"/>
      <c r="N858" s="19" t="str">
        <f>IF(AND(A858="",C858=""),"",IF(A858="","رقم المنتج ناقص",IF(AND($B$9="سلة",ISERROR(VALUE(A858))),"رقم المنتج: أرقام إنجليزية بس",IF(COUNTIF($A$11:$A$1010,A858)&gt;1,"رقم المنتج مكرر",IF(C858="","السعر الحالي ناقص",IF(H858="","حط نسبة خصم أو سعر عرض",IF(H858&lt;=0,"سعر العرض لازم يكون أكبر من صفر",IF(H858&gt;=C858,"سعر العرض = السعر أو أعلى",IF(AND(J858&lt;&gt;"",N(J858)&lt;0,M858&lt;&gt;"نعم"),"تحت التكلفة",IF($B$4="","حط نهاية العرض فوق",IF(AND($B$2&lt;&gt;"",$B$4&lt;$B$2),"النهاية قبل البداية",IF($B$4&lt;TODAY(),"تاريخ النهاية راح",IF(D858="","تمام، بس بدون تكلفة (ما نقدر نحسب ربحك)",IF(N(J858)&lt;0,"تحت التكلفة، وانت قاصد",IF(K858&lt;$B$7,"تمام، بس هامشك أقل من حدّك","جاهز")))))))))))))))</f>
        <v/>
      </c>
      <c r="O858" s="19" t="b">
        <f>AND(N858&lt;&gt;"",ISNA(MATCH(N858,{"رقم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59">
      <c r="A859" s="13"/>
      <c r="B859" s="14"/>
      <c r="C859" s="15"/>
      <c r="D859" s="15"/>
      <c r="E859" s="15"/>
      <c r="F859" s="16"/>
      <c r="G859" s="15"/>
      <c r="H859" s="17" t="str">
        <f>IF(OR(C859="",AND(F859="",G859="")),"",IF(G859&lt;&gt;"",ROUND(G859,2),IF($B$8="ريال كامل",ROUNDDOWN(C859*(1-IF(F859&gt;1,F859/100,F859)),0),IF($B$8="ينتهي بـ ٩",ROUND((C859*(1-IF(F859&gt;1,F859/100,F859))+1)/10,0)*10-1,ROUND(C859*(1-IF(F859&gt;1,F859/100,F859)),2)))))</f>
        <v/>
      </c>
      <c r="I859" s="17" t="str">
        <f>IF(OR(C859="",D859=""),"",ROUND(C859/IF($B$5="نعم",1+$B$6,1)-D859-N(E859),2))</f>
        <v/>
      </c>
      <c r="J859" s="17" t="str">
        <f>IF(OR(H859="",D859=""),"",ROUND(H859/IF($B$5="نعم",1+$B$6,1)-D859-N(E859),2))</f>
        <v/>
      </c>
      <c r="K859" s="18" t="str">
        <f>IF(OR(J859="",N(H859)&lt;=0),"",J859/(H859/IF($B$5="نعم",1+$B$6,1)))</f>
        <v/>
      </c>
      <c r="L859" s="18" t="str">
        <f>IF(OR(I859="",J859="",N(I859)&lt;=0),"",1-J859/I859)</f>
        <v/>
      </c>
      <c r="M859" s="14"/>
      <c r="N859" s="19" t="str">
        <f>IF(AND(A859="",C859=""),"",IF(A859="","رقم المنتج ناقص",IF(AND($B$9="سلة",ISERROR(VALUE(A859))),"رقم المنتج: أرقام إنجليزية بس",IF(COUNTIF($A$11:$A$1010,A859)&gt;1,"رقم المنتج مكرر",IF(C859="","السعر الحالي ناقص",IF(H859="","حط نسبة خصم أو سعر عرض",IF(H859&lt;=0,"سعر العرض لازم يكون أكبر من صفر",IF(H859&gt;=C859,"سعر العرض = السعر أو أعلى",IF(AND(J859&lt;&gt;"",N(J859)&lt;0,M859&lt;&gt;"نعم"),"تحت التكلفة",IF($B$4="","حط نهاية العرض فوق",IF(AND($B$2&lt;&gt;"",$B$4&lt;$B$2),"النهاية قبل البداية",IF($B$4&lt;TODAY(),"تاريخ النهاية راح",IF(D859="","تمام، بس بدون تكلفة (ما نقدر نحسب ربحك)",IF(N(J859)&lt;0,"تحت التكلفة، وانت قاصد",IF(K859&lt;$B$7,"تمام، بس هامشك أقل من حدّك","جاهز")))))))))))))))</f>
        <v/>
      </c>
      <c r="O859" s="19" t="b">
        <f>AND(N859&lt;&gt;"",ISNA(MATCH(N859,{"رقم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0">
      <c r="A860" s="13"/>
      <c r="B860" s="14"/>
      <c r="C860" s="15"/>
      <c r="D860" s="15"/>
      <c r="E860" s="15"/>
      <c r="F860" s="16"/>
      <c r="G860" s="15"/>
      <c r="H860" s="17" t="str">
        <f>IF(OR(C860="",AND(F860="",G860="")),"",IF(G860&lt;&gt;"",ROUND(G860,2),IF($B$8="ريال كامل",ROUNDDOWN(C860*(1-IF(F860&gt;1,F860/100,F860)),0),IF($B$8="ينتهي بـ ٩",ROUND((C860*(1-IF(F860&gt;1,F860/100,F860))+1)/10,0)*10-1,ROUND(C860*(1-IF(F860&gt;1,F860/100,F860)),2)))))</f>
        <v/>
      </c>
      <c r="I860" s="17" t="str">
        <f>IF(OR(C860="",D860=""),"",ROUND(C860/IF($B$5="نعم",1+$B$6,1)-D860-N(E860),2))</f>
        <v/>
      </c>
      <c r="J860" s="17" t="str">
        <f>IF(OR(H860="",D860=""),"",ROUND(H860/IF($B$5="نعم",1+$B$6,1)-D860-N(E860),2))</f>
        <v/>
      </c>
      <c r="K860" s="18" t="str">
        <f>IF(OR(J860="",N(H860)&lt;=0),"",J860/(H860/IF($B$5="نعم",1+$B$6,1)))</f>
        <v/>
      </c>
      <c r="L860" s="18" t="str">
        <f>IF(OR(I860="",J860="",N(I860)&lt;=0),"",1-J860/I860)</f>
        <v/>
      </c>
      <c r="M860" s="14"/>
      <c r="N860" s="19" t="str">
        <f>IF(AND(A860="",C860=""),"",IF(A860="","رقم المنتج ناقص",IF(AND($B$9="سلة",ISERROR(VALUE(A860))),"رقم المنتج: أرقام إنجليزية بس",IF(COUNTIF($A$11:$A$1010,A860)&gt;1,"رقم المنتج مكرر",IF(C860="","السعر الحالي ناقص",IF(H860="","حط نسبة خصم أو سعر عرض",IF(H860&lt;=0,"سعر العرض لازم يكون أكبر من صفر",IF(H860&gt;=C860,"سعر العرض = السعر أو أعلى",IF(AND(J860&lt;&gt;"",N(J860)&lt;0,M860&lt;&gt;"نعم"),"تحت التكلفة",IF($B$4="","حط نهاية العرض فوق",IF(AND($B$2&lt;&gt;"",$B$4&lt;$B$2),"النهاية قبل البداية",IF($B$4&lt;TODAY(),"تاريخ النهاية راح",IF(D860="","تمام، بس بدون تكلفة (ما نقدر نحسب ربحك)",IF(N(J860)&lt;0,"تحت التكلفة، وانت قاصد",IF(K860&lt;$B$7,"تمام، بس هامشك أقل من حدّك","جاهز")))))))))))))))</f>
        <v/>
      </c>
      <c r="O860" s="19" t="b">
        <f>AND(N860&lt;&gt;"",ISNA(MATCH(N860,{"رقم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1">
      <c r="A861" s="13"/>
      <c r="B861" s="14"/>
      <c r="C861" s="15"/>
      <c r="D861" s="15"/>
      <c r="E861" s="15"/>
      <c r="F861" s="16"/>
      <c r="G861" s="15"/>
      <c r="H861" s="17" t="str">
        <f>IF(OR(C861="",AND(F861="",G861="")),"",IF(G861&lt;&gt;"",ROUND(G861,2),IF($B$8="ريال كامل",ROUNDDOWN(C861*(1-IF(F861&gt;1,F861/100,F861)),0),IF($B$8="ينتهي بـ ٩",ROUND((C861*(1-IF(F861&gt;1,F861/100,F861))+1)/10,0)*10-1,ROUND(C861*(1-IF(F861&gt;1,F861/100,F861)),2)))))</f>
        <v/>
      </c>
      <c r="I861" s="17" t="str">
        <f>IF(OR(C861="",D861=""),"",ROUND(C861/IF($B$5="نعم",1+$B$6,1)-D861-N(E861),2))</f>
        <v/>
      </c>
      <c r="J861" s="17" t="str">
        <f>IF(OR(H861="",D861=""),"",ROUND(H861/IF($B$5="نعم",1+$B$6,1)-D861-N(E861),2))</f>
        <v/>
      </c>
      <c r="K861" s="18" t="str">
        <f>IF(OR(J861="",N(H861)&lt;=0),"",J861/(H861/IF($B$5="نعم",1+$B$6,1)))</f>
        <v/>
      </c>
      <c r="L861" s="18" t="str">
        <f>IF(OR(I861="",J861="",N(I861)&lt;=0),"",1-J861/I861)</f>
        <v/>
      </c>
      <c r="M861" s="14"/>
      <c r="N861" s="19" t="str">
        <f>IF(AND(A861="",C861=""),"",IF(A861="","رقم المنتج ناقص",IF(AND($B$9="سلة",ISERROR(VALUE(A861))),"رقم المنتج: أرقام إنجليزية بس",IF(COUNTIF($A$11:$A$1010,A861)&gt;1,"رقم المنتج مكرر",IF(C861="","السعر الحالي ناقص",IF(H861="","حط نسبة خصم أو سعر عرض",IF(H861&lt;=0,"سعر العرض لازم يكون أكبر من صفر",IF(H861&gt;=C861,"سعر العرض = السعر أو أعلى",IF(AND(J861&lt;&gt;"",N(J861)&lt;0,M861&lt;&gt;"نعم"),"تحت التكلفة",IF($B$4="","حط نهاية العرض فوق",IF(AND($B$2&lt;&gt;"",$B$4&lt;$B$2),"النهاية قبل البداية",IF($B$4&lt;TODAY(),"تاريخ النهاية راح",IF(D861="","تمام، بس بدون تكلفة (ما نقدر نحسب ربحك)",IF(N(J861)&lt;0,"تحت التكلفة، وانت قاصد",IF(K861&lt;$B$7,"تمام، بس هامشك أقل من حدّك","جاهز")))))))))))))))</f>
        <v/>
      </c>
      <c r="O861" s="19" t="b">
        <f>AND(N861&lt;&gt;"",ISNA(MATCH(N861,{"رقم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2">
      <c r="A862" s="13"/>
      <c r="B862" s="14"/>
      <c r="C862" s="15"/>
      <c r="D862" s="15"/>
      <c r="E862" s="15"/>
      <c r="F862" s="16"/>
      <c r="G862" s="15"/>
      <c r="H862" s="17" t="str">
        <f>IF(OR(C862="",AND(F862="",G862="")),"",IF(G862&lt;&gt;"",ROUND(G862,2),IF($B$8="ريال كامل",ROUNDDOWN(C862*(1-IF(F862&gt;1,F862/100,F862)),0),IF($B$8="ينتهي بـ ٩",ROUND((C862*(1-IF(F862&gt;1,F862/100,F862))+1)/10,0)*10-1,ROUND(C862*(1-IF(F862&gt;1,F862/100,F862)),2)))))</f>
        <v/>
      </c>
      <c r="I862" s="17" t="str">
        <f>IF(OR(C862="",D862=""),"",ROUND(C862/IF($B$5="نعم",1+$B$6,1)-D862-N(E862),2))</f>
        <v/>
      </c>
      <c r="J862" s="17" t="str">
        <f>IF(OR(H862="",D862=""),"",ROUND(H862/IF($B$5="نعم",1+$B$6,1)-D862-N(E862),2))</f>
        <v/>
      </c>
      <c r="K862" s="18" t="str">
        <f>IF(OR(J862="",N(H862)&lt;=0),"",J862/(H862/IF($B$5="نعم",1+$B$6,1)))</f>
        <v/>
      </c>
      <c r="L862" s="18" t="str">
        <f>IF(OR(I862="",J862="",N(I862)&lt;=0),"",1-J862/I862)</f>
        <v/>
      </c>
      <c r="M862" s="14"/>
      <c r="N862" s="19" t="str">
        <f>IF(AND(A862="",C862=""),"",IF(A862="","رقم المنتج ناقص",IF(AND($B$9="سلة",ISERROR(VALUE(A862))),"رقم المنتج: أرقام إنجليزية بس",IF(COUNTIF($A$11:$A$1010,A862)&gt;1,"رقم المنتج مكرر",IF(C862="","السعر الحالي ناقص",IF(H862="","حط نسبة خصم أو سعر عرض",IF(H862&lt;=0,"سعر العرض لازم يكون أكبر من صفر",IF(H862&gt;=C862,"سعر العرض = السعر أو أعلى",IF(AND(J862&lt;&gt;"",N(J862)&lt;0,M862&lt;&gt;"نعم"),"تحت التكلفة",IF($B$4="","حط نهاية العرض فوق",IF(AND($B$2&lt;&gt;"",$B$4&lt;$B$2),"النهاية قبل البداية",IF($B$4&lt;TODAY(),"تاريخ النهاية راح",IF(D862="","تمام، بس بدون تكلفة (ما نقدر نحسب ربحك)",IF(N(J862)&lt;0,"تحت التكلفة، وانت قاصد",IF(K862&lt;$B$7,"تمام، بس هامشك أقل من حدّك","جاهز")))))))))))))))</f>
        <v/>
      </c>
      <c r="O862" s="19" t="b">
        <f>AND(N862&lt;&gt;"",ISNA(MATCH(N862,{"رقم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3">
      <c r="A863" s="13"/>
      <c r="B863" s="14"/>
      <c r="C863" s="15"/>
      <c r="D863" s="15"/>
      <c r="E863" s="15"/>
      <c r="F863" s="16"/>
      <c r="G863" s="15"/>
      <c r="H863" s="17" t="str">
        <f>IF(OR(C863="",AND(F863="",G863="")),"",IF(G863&lt;&gt;"",ROUND(G863,2),IF($B$8="ريال كامل",ROUNDDOWN(C863*(1-IF(F863&gt;1,F863/100,F863)),0),IF($B$8="ينتهي بـ ٩",ROUND((C863*(1-IF(F863&gt;1,F863/100,F863))+1)/10,0)*10-1,ROUND(C863*(1-IF(F863&gt;1,F863/100,F863)),2)))))</f>
        <v/>
      </c>
      <c r="I863" s="17" t="str">
        <f>IF(OR(C863="",D863=""),"",ROUND(C863/IF($B$5="نعم",1+$B$6,1)-D863-N(E863),2))</f>
        <v/>
      </c>
      <c r="J863" s="17" t="str">
        <f>IF(OR(H863="",D863=""),"",ROUND(H863/IF($B$5="نعم",1+$B$6,1)-D863-N(E863),2))</f>
        <v/>
      </c>
      <c r="K863" s="18" t="str">
        <f>IF(OR(J863="",N(H863)&lt;=0),"",J863/(H863/IF($B$5="نعم",1+$B$6,1)))</f>
        <v/>
      </c>
      <c r="L863" s="18" t="str">
        <f>IF(OR(I863="",J863="",N(I863)&lt;=0),"",1-J863/I863)</f>
        <v/>
      </c>
      <c r="M863" s="14"/>
      <c r="N863" s="19" t="str">
        <f>IF(AND(A863="",C863=""),"",IF(A863="","رقم المنتج ناقص",IF(AND($B$9="سلة",ISERROR(VALUE(A863))),"رقم المنتج: أرقام إنجليزية بس",IF(COUNTIF($A$11:$A$1010,A863)&gt;1,"رقم المنتج مكرر",IF(C863="","السعر الحالي ناقص",IF(H863="","حط نسبة خصم أو سعر عرض",IF(H863&lt;=0,"سعر العرض لازم يكون أكبر من صفر",IF(H863&gt;=C863,"سعر العرض = السعر أو أعلى",IF(AND(J863&lt;&gt;"",N(J863)&lt;0,M863&lt;&gt;"نعم"),"تحت التكلفة",IF($B$4="","حط نهاية العرض فوق",IF(AND($B$2&lt;&gt;"",$B$4&lt;$B$2),"النهاية قبل البداية",IF($B$4&lt;TODAY(),"تاريخ النهاية راح",IF(D863="","تمام، بس بدون تكلفة (ما نقدر نحسب ربحك)",IF(N(J863)&lt;0,"تحت التكلفة، وانت قاصد",IF(K863&lt;$B$7,"تمام، بس هامشك أقل من حدّك","جاهز")))))))))))))))</f>
        <v/>
      </c>
      <c r="O863" s="19" t="b">
        <f>AND(N863&lt;&gt;"",ISNA(MATCH(N863,{"رقم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4">
      <c r="A864" s="13"/>
      <c r="B864" s="14"/>
      <c r="C864" s="15"/>
      <c r="D864" s="15"/>
      <c r="E864" s="15"/>
      <c r="F864" s="16"/>
      <c r="G864" s="15"/>
      <c r="H864" s="17" t="str">
        <f>IF(OR(C864="",AND(F864="",G864="")),"",IF(G864&lt;&gt;"",ROUND(G864,2),IF($B$8="ريال كامل",ROUNDDOWN(C864*(1-IF(F864&gt;1,F864/100,F864)),0),IF($B$8="ينتهي بـ ٩",ROUND((C864*(1-IF(F864&gt;1,F864/100,F864))+1)/10,0)*10-1,ROUND(C864*(1-IF(F864&gt;1,F864/100,F864)),2)))))</f>
        <v/>
      </c>
      <c r="I864" s="17" t="str">
        <f>IF(OR(C864="",D864=""),"",ROUND(C864/IF($B$5="نعم",1+$B$6,1)-D864-N(E864),2))</f>
        <v/>
      </c>
      <c r="J864" s="17" t="str">
        <f>IF(OR(H864="",D864=""),"",ROUND(H864/IF($B$5="نعم",1+$B$6,1)-D864-N(E864),2))</f>
        <v/>
      </c>
      <c r="K864" s="18" t="str">
        <f>IF(OR(J864="",N(H864)&lt;=0),"",J864/(H864/IF($B$5="نعم",1+$B$6,1)))</f>
        <v/>
      </c>
      <c r="L864" s="18" t="str">
        <f>IF(OR(I864="",J864="",N(I864)&lt;=0),"",1-J864/I864)</f>
        <v/>
      </c>
      <c r="M864" s="14"/>
      <c r="N864" s="19" t="str">
        <f>IF(AND(A864="",C864=""),"",IF(A864="","رقم المنتج ناقص",IF(AND($B$9="سلة",ISERROR(VALUE(A864))),"رقم المنتج: أرقام إنجليزية بس",IF(COUNTIF($A$11:$A$1010,A864)&gt;1,"رقم المنتج مكرر",IF(C864="","السعر الحالي ناقص",IF(H864="","حط نسبة خصم أو سعر عرض",IF(H864&lt;=0,"سعر العرض لازم يكون أكبر من صفر",IF(H864&gt;=C864,"سعر العرض = السعر أو أعلى",IF(AND(J864&lt;&gt;"",N(J864)&lt;0,M864&lt;&gt;"نعم"),"تحت التكلفة",IF($B$4="","حط نهاية العرض فوق",IF(AND($B$2&lt;&gt;"",$B$4&lt;$B$2),"النهاية قبل البداية",IF($B$4&lt;TODAY(),"تاريخ النهاية راح",IF(D864="","تمام، بس بدون تكلفة (ما نقدر نحسب ربحك)",IF(N(J864)&lt;0,"تحت التكلفة، وانت قاصد",IF(K864&lt;$B$7,"تمام، بس هامشك أقل من حدّك","جاهز")))))))))))))))</f>
        <v/>
      </c>
      <c r="O864" s="19" t="b">
        <f>AND(N864&lt;&gt;"",ISNA(MATCH(N864,{"رقم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5">
      <c r="A865" s="13"/>
      <c r="B865" s="14"/>
      <c r="C865" s="15"/>
      <c r="D865" s="15"/>
      <c r="E865" s="15"/>
      <c r="F865" s="16"/>
      <c r="G865" s="15"/>
      <c r="H865" s="17" t="str">
        <f>IF(OR(C865="",AND(F865="",G865="")),"",IF(G865&lt;&gt;"",ROUND(G865,2),IF($B$8="ريال كامل",ROUNDDOWN(C865*(1-IF(F865&gt;1,F865/100,F865)),0),IF($B$8="ينتهي بـ ٩",ROUND((C865*(1-IF(F865&gt;1,F865/100,F865))+1)/10,0)*10-1,ROUND(C865*(1-IF(F865&gt;1,F865/100,F865)),2)))))</f>
        <v/>
      </c>
      <c r="I865" s="17" t="str">
        <f>IF(OR(C865="",D865=""),"",ROUND(C865/IF($B$5="نعم",1+$B$6,1)-D865-N(E865),2))</f>
        <v/>
      </c>
      <c r="J865" s="17" t="str">
        <f>IF(OR(H865="",D865=""),"",ROUND(H865/IF($B$5="نعم",1+$B$6,1)-D865-N(E865),2))</f>
        <v/>
      </c>
      <c r="K865" s="18" t="str">
        <f>IF(OR(J865="",N(H865)&lt;=0),"",J865/(H865/IF($B$5="نعم",1+$B$6,1)))</f>
        <v/>
      </c>
      <c r="L865" s="18" t="str">
        <f>IF(OR(I865="",J865="",N(I865)&lt;=0),"",1-J865/I865)</f>
        <v/>
      </c>
      <c r="M865" s="14"/>
      <c r="N865" s="19" t="str">
        <f>IF(AND(A865="",C865=""),"",IF(A865="","رقم المنتج ناقص",IF(AND($B$9="سلة",ISERROR(VALUE(A865))),"رقم المنتج: أرقام إنجليزية بس",IF(COUNTIF($A$11:$A$1010,A865)&gt;1,"رقم المنتج مكرر",IF(C865="","السعر الحالي ناقص",IF(H865="","حط نسبة خصم أو سعر عرض",IF(H865&lt;=0,"سعر العرض لازم يكون أكبر من صفر",IF(H865&gt;=C865,"سعر العرض = السعر أو أعلى",IF(AND(J865&lt;&gt;"",N(J865)&lt;0,M865&lt;&gt;"نعم"),"تحت التكلفة",IF($B$4="","حط نهاية العرض فوق",IF(AND($B$2&lt;&gt;"",$B$4&lt;$B$2),"النهاية قبل البداية",IF($B$4&lt;TODAY(),"تاريخ النهاية راح",IF(D865="","تمام، بس بدون تكلفة (ما نقدر نحسب ربحك)",IF(N(J865)&lt;0,"تحت التكلفة، وانت قاصد",IF(K865&lt;$B$7,"تمام، بس هامشك أقل من حدّك","جاهز")))))))))))))))</f>
        <v/>
      </c>
      <c r="O865" s="19" t="b">
        <f>AND(N865&lt;&gt;"",ISNA(MATCH(N865,{"رقم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6">
      <c r="A866" s="13"/>
      <c r="B866" s="14"/>
      <c r="C866" s="15"/>
      <c r="D866" s="15"/>
      <c r="E866" s="15"/>
      <c r="F866" s="16"/>
      <c r="G866" s="15"/>
      <c r="H866" s="17" t="str">
        <f>IF(OR(C866="",AND(F866="",G866="")),"",IF(G866&lt;&gt;"",ROUND(G866,2),IF($B$8="ريال كامل",ROUNDDOWN(C866*(1-IF(F866&gt;1,F866/100,F866)),0),IF($B$8="ينتهي بـ ٩",ROUND((C866*(1-IF(F866&gt;1,F866/100,F866))+1)/10,0)*10-1,ROUND(C866*(1-IF(F866&gt;1,F866/100,F866)),2)))))</f>
        <v/>
      </c>
      <c r="I866" s="17" t="str">
        <f>IF(OR(C866="",D866=""),"",ROUND(C866/IF($B$5="نعم",1+$B$6,1)-D866-N(E866),2))</f>
        <v/>
      </c>
      <c r="J866" s="17" t="str">
        <f>IF(OR(H866="",D866=""),"",ROUND(H866/IF($B$5="نعم",1+$B$6,1)-D866-N(E866),2))</f>
        <v/>
      </c>
      <c r="K866" s="18" t="str">
        <f>IF(OR(J866="",N(H866)&lt;=0),"",J866/(H866/IF($B$5="نعم",1+$B$6,1)))</f>
        <v/>
      </c>
      <c r="L866" s="18" t="str">
        <f>IF(OR(I866="",J866="",N(I866)&lt;=0),"",1-J866/I866)</f>
        <v/>
      </c>
      <c r="M866" s="14"/>
      <c r="N866" s="19" t="str">
        <f>IF(AND(A866="",C866=""),"",IF(A866="","رقم المنتج ناقص",IF(AND($B$9="سلة",ISERROR(VALUE(A866))),"رقم المنتج: أرقام إنجليزية بس",IF(COUNTIF($A$11:$A$1010,A866)&gt;1,"رقم المنتج مكرر",IF(C866="","السعر الحالي ناقص",IF(H866="","حط نسبة خصم أو سعر عرض",IF(H866&lt;=0,"سعر العرض لازم يكون أكبر من صفر",IF(H866&gt;=C866,"سعر العرض = السعر أو أعلى",IF(AND(J866&lt;&gt;"",N(J866)&lt;0,M866&lt;&gt;"نعم"),"تحت التكلفة",IF($B$4="","حط نهاية العرض فوق",IF(AND($B$2&lt;&gt;"",$B$4&lt;$B$2),"النهاية قبل البداية",IF($B$4&lt;TODAY(),"تاريخ النهاية راح",IF(D866="","تمام، بس بدون تكلفة (ما نقدر نحسب ربحك)",IF(N(J866)&lt;0,"تحت التكلفة، وانت قاصد",IF(K866&lt;$B$7,"تمام، بس هامشك أقل من حدّك","جاهز")))))))))))))))</f>
        <v/>
      </c>
      <c r="O866" s="19" t="b">
        <f>AND(N866&lt;&gt;"",ISNA(MATCH(N866,{"رقم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7">
      <c r="A867" s="13"/>
      <c r="B867" s="14"/>
      <c r="C867" s="15"/>
      <c r="D867" s="15"/>
      <c r="E867" s="15"/>
      <c r="F867" s="16"/>
      <c r="G867" s="15"/>
      <c r="H867" s="17" t="str">
        <f>IF(OR(C867="",AND(F867="",G867="")),"",IF(G867&lt;&gt;"",ROUND(G867,2),IF($B$8="ريال كامل",ROUNDDOWN(C867*(1-IF(F867&gt;1,F867/100,F867)),0),IF($B$8="ينتهي بـ ٩",ROUND((C867*(1-IF(F867&gt;1,F867/100,F867))+1)/10,0)*10-1,ROUND(C867*(1-IF(F867&gt;1,F867/100,F867)),2)))))</f>
        <v/>
      </c>
      <c r="I867" s="17" t="str">
        <f>IF(OR(C867="",D867=""),"",ROUND(C867/IF($B$5="نعم",1+$B$6,1)-D867-N(E867),2))</f>
        <v/>
      </c>
      <c r="J867" s="17" t="str">
        <f>IF(OR(H867="",D867=""),"",ROUND(H867/IF($B$5="نعم",1+$B$6,1)-D867-N(E867),2))</f>
        <v/>
      </c>
      <c r="K867" s="18" t="str">
        <f>IF(OR(J867="",N(H867)&lt;=0),"",J867/(H867/IF($B$5="نعم",1+$B$6,1)))</f>
        <v/>
      </c>
      <c r="L867" s="18" t="str">
        <f>IF(OR(I867="",J867="",N(I867)&lt;=0),"",1-J867/I867)</f>
        <v/>
      </c>
      <c r="M867" s="14"/>
      <c r="N867" s="19" t="str">
        <f>IF(AND(A867="",C867=""),"",IF(A867="","رقم المنتج ناقص",IF(AND($B$9="سلة",ISERROR(VALUE(A867))),"رقم المنتج: أرقام إنجليزية بس",IF(COUNTIF($A$11:$A$1010,A867)&gt;1,"رقم المنتج مكرر",IF(C867="","السعر الحالي ناقص",IF(H867="","حط نسبة خصم أو سعر عرض",IF(H867&lt;=0,"سعر العرض لازم يكون أكبر من صفر",IF(H867&gt;=C867,"سعر العرض = السعر أو أعلى",IF(AND(J867&lt;&gt;"",N(J867)&lt;0,M867&lt;&gt;"نعم"),"تحت التكلفة",IF($B$4="","حط نهاية العرض فوق",IF(AND($B$2&lt;&gt;"",$B$4&lt;$B$2),"النهاية قبل البداية",IF($B$4&lt;TODAY(),"تاريخ النهاية راح",IF(D867="","تمام، بس بدون تكلفة (ما نقدر نحسب ربحك)",IF(N(J867)&lt;0,"تحت التكلفة، وانت قاصد",IF(K867&lt;$B$7,"تمام، بس هامشك أقل من حدّك","جاهز")))))))))))))))</f>
        <v/>
      </c>
      <c r="O867" s="19" t="b">
        <f>AND(N867&lt;&gt;"",ISNA(MATCH(N867,{"رقم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8">
      <c r="A868" s="13"/>
      <c r="B868" s="14"/>
      <c r="C868" s="15"/>
      <c r="D868" s="15"/>
      <c r="E868" s="15"/>
      <c r="F868" s="16"/>
      <c r="G868" s="15"/>
      <c r="H868" s="17" t="str">
        <f>IF(OR(C868="",AND(F868="",G868="")),"",IF(G868&lt;&gt;"",ROUND(G868,2),IF($B$8="ريال كامل",ROUNDDOWN(C868*(1-IF(F868&gt;1,F868/100,F868)),0),IF($B$8="ينتهي بـ ٩",ROUND((C868*(1-IF(F868&gt;1,F868/100,F868))+1)/10,0)*10-1,ROUND(C868*(1-IF(F868&gt;1,F868/100,F868)),2)))))</f>
        <v/>
      </c>
      <c r="I868" s="17" t="str">
        <f>IF(OR(C868="",D868=""),"",ROUND(C868/IF($B$5="نعم",1+$B$6,1)-D868-N(E868),2))</f>
        <v/>
      </c>
      <c r="J868" s="17" t="str">
        <f>IF(OR(H868="",D868=""),"",ROUND(H868/IF($B$5="نعم",1+$B$6,1)-D868-N(E868),2))</f>
        <v/>
      </c>
      <c r="K868" s="18" t="str">
        <f>IF(OR(J868="",N(H868)&lt;=0),"",J868/(H868/IF($B$5="نعم",1+$B$6,1)))</f>
        <v/>
      </c>
      <c r="L868" s="18" t="str">
        <f>IF(OR(I868="",J868="",N(I868)&lt;=0),"",1-J868/I868)</f>
        <v/>
      </c>
      <c r="M868" s="14"/>
      <c r="N868" s="19" t="str">
        <f>IF(AND(A868="",C868=""),"",IF(A868="","رقم المنتج ناقص",IF(AND($B$9="سلة",ISERROR(VALUE(A868))),"رقم المنتج: أرقام إنجليزية بس",IF(COUNTIF($A$11:$A$1010,A868)&gt;1,"رقم المنتج مكرر",IF(C868="","السعر الحالي ناقص",IF(H868="","حط نسبة خصم أو سعر عرض",IF(H868&lt;=0,"سعر العرض لازم يكون أكبر من صفر",IF(H868&gt;=C868,"سعر العرض = السعر أو أعلى",IF(AND(J868&lt;&gt;"",N(J868)&lt;0,M868&lt;&gt;"نعم"),"تحت التكلفة",IF($B$4="","حط نهاية العرض فوق",IF(AND($B$2&lt;&gt;"",$B$4&lt;$B$2),"النهاية قبل البداية",IF($B$4&lt;TODAY(),"تاريخ النهاية راح",IF(D868="","تمام، بس بدون تكلفة (ما نقدر نحسب ربحك)",IF(N(J868)&lt;0,"تحت التكلفة، وانت قاصد",IF(K868&lt;$B$7,"تمام، بس هامشك أقل من حدّك","جاهز")))))))))))))))</f>
        <v/>
      </c>
      <c r="O868" s="19" t="b">
        <f>AND(N868&lt;&gt;"",ISNA(MATCH(N868,{"رقم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69">
      <c r="A869" s="13"/>
      <c r="B869" s="14"/>
      <c r="C869" s="15"/>
      <c r="D869" s="15"/>
      <c r="E869" s="15"/>
      <c r="F869" s="16"/>
      <c r="G869" s="15"/>
      <c r="H869" s="17" t="str">
        <f>IF(OR(C869="",AND(F869="",G869="")),"",IF(G869&lt;&gt;"",ROUND(G869,2),IF($B$8="ريال كامل",ROUNDDOWN(C869*(1-IF(F869&gt;1,F869/100,F869)),0),IF($B$8="ينتهي بـ ٩",ROUND((C869*(1-IF(F869&gt;1,F869/100,F869))+1)/10,0)*10-1,ROUND(C869*(1-IF(F869&gt;1,F869/100,F869)),2)))))</f>
        <v/>
      </c>
      <c r="I869" s="17" t="str">
        <f>IF(OR(C869="",D869=""),"",ROUND(C869/IF($B$5="نعم",1+$B$6,1)-D869-N(E869),2))</f>
        <v/>
      </c>
      <c r="J869" s="17" t="str">
        <f>IF(OR(H869="",D869=""),"",ROUND(H869/IF($B$5="نعم",1+$B$6,1)-D869-N(E869),2))</f>
        <v/>
      </c>
      <c r="K869" s="18" t="str">
        <f>IF(OR(J869="",N(H869)&lt;=0),"",J869/(H869/IF($B$5="نعم",1+$B$6,1)))</f>
        <v/>
      </c>
      <c r="L869" s="18" t="str">
        <f>IF(OR(I869="",J869="",N(I869)&lt;=0),"",1-J869/I869)</f>
        <v/>
      </c>
      <c r="M869" s="14"/>
      <c r="N869" s="19" t="str">
        <f>IF(AND(A869="",C869=""),"",IF(A869="","رقم المنتج ناقص",IF(AND($B$9="سلة",ISERROR(VALUE(A869))),"رقم المنتج: أرقام إنجليزية بس",IF(COUNTIF($A$11:$A$1010,A869)&gt;1,"رقم المنتج مكرر",IF(C869="","السعر الحالي ناقص",IF(H869="","حط نسبة خصم أو سعر عرض",IF(H869&lt;=0,"سعر العرض لازم يكون أكبر من صفر",IF(H869&gt;=C869,"سعر العرض = السعر أو أعلى",IF(AND(J869&lt;&gt;"",N(J869)&lt;0,M869&lt;&gt;"نعم"),"تحت التكلفة",IF($B$4="","حط نهاية العرض فوق",IF(AND($B$2&lt;&gt;"",$B$4&lt;$B$2),"النهاية قبل البداية",IF($B$4&lt;TODAY(),"تاريخ النهاية راح",IF(D869="","تمام، بس بدون تكلفة (ما نقدر نحسب ربحك)",IF(N(J869)&lt;0,"تحت التكلفة، وانت قاصد",IF(K869&lt;$B$7,"تمام، بس هامشك أقل من حدّك","جاهز")))))))))))))))</f>
        <v/>
      </c>
      <c r="O869" s="19" t="b">
        <f>AND(N869&lt;&gt;"",ISNA(MATCH(N869,{"رقم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0">
      <c r="A870" s="13"/>
      <c r="B870" s="14"/>
      <c r="C870" s="15"/>
      <c r="D870" s="15"/>
      <c r="E870" s="15"/>
      <c r="F870" s="16"/>
      <c r="G870" s="15"/>
      <c r="H870" s="17" t="str">
        <f>IF(OR(C870="",AND(F870="",G870="")),"",IF(G870&lt;&gt;"",ROUND(G870,2),IF($B$8="ريال كامل",ROUNDDOWN(C870*(1-IF(F870&gt;1,F870/100,F870)),0),IF($B$8="ينتهي بـ ٩",ROUND((C870*(1-IF(F870&gt;1,F870/100,F870))+1)/10,0)*10-1,ROUND(C870*(1-IF(F870&gt;1,F870/100,F870)),2)))))</f>
        <v/>
      </c>
      <c r="I870" s="17" t="str">
        <f>IF(OR(C870="",D870=""),"",ROUND(C870/IF($B$5="نعم",1+$B$6,1)-D870-N(E870),2))</f>
        <v/>
      </c>
      <c r="J870" s="17" t="str">
        <f>IF(OR(H870="",D870=""),"",ROUND(H870/IF($B$5="نعم",1+$B$6,1)-D870-N(E870),2))</f>
        <v/>
      </c>
      <c r="K870" s="18" t="str">
        <f>IF(OR(J870="",N(H870)&lt;=0),"",J870/(H870/IF($B$5="نعم",1+$B$6,1)))</f>
        <v/>
      </c>
      <c r="L870" s="18" t="str">
        <f>IF(OR(I870="",J870="",N(I870)&lt;=0),"",1-J870/I870)</f>
        <v/>
      </c>
      <c r="M870" s="14"/>
      <c r="N870" s="19" t="str">
        <f>IF(AND(A870="",C870=""),"",IF(A870="","رقم المنتج ناقص",IF(AND($B$9="سلة",ISERROR(VALUE(A870))),"رقم المنتج: أرقام إنجليزية بس",IF(COUNTIF($A$11:$A$1010,A870)&gt;1,"رقم المنتج مكرر",IF(C870="","السعر الحالي ناقص",IF(H870="","حط نسبة خصم أو سعر عرض",IF(H870&lt;=0,"سعر العرض لازم يكون أكبر من صفر",IF(H870&gt;=C870,"سعر العرض = السعر أو أعلى",IF(AND(J870&lt;&gt;"",N(J870)&lt;0,M870&lt;&gt;"نعم"),"تحت التكلفة",IF($B$4="","حط نهاية العرض فوق",IF(AND($B$2&lt;&gt;"",$B$4&lt;$B$2),"النهاية قبل البداية",IF($B$4&lt;TODAY(),"تاريخ النهاية راح",IF(D870="","تمام، بس بدون تكلفة (ما نقدر نحسب ربحك)",IF(N(J870)&lt;0,"تحت التكلفة، وانت قاصد",IF(K870&lt;$B$7,"تمام، بس هامشك أقل من حدّك","جاهز")))))))))))))))</f>
        <v/>
      </c>
      <c r="O870" s="19" t="b">
        <f>AND(N870&lt;&gt;"",ISNA(MATCH(N870,{"رقم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1">
      <c r="A871" s="13"/>
      <c r="B871" s="14"/>
      <c r="C871" s="15"/>
      <c r="D871" s="15"/>
      <c r="E871" s="15"/>
      <c r="F871" s="16"/>
      <c r="G871" s="15"/>
      <c r="H871" s="17" t="str">
        <f>IF(OR(C871="",AND(F871="",G871="")),"",IF(G871&lt;&gt;"",ROUND(G871,2),IF($B$8="ريال كامل",ROUNDDOWN(C871*(1-IF(F871&gt;1,F871/100,F871)),0),IF($B$8="ينتهي بـ ٩",ROUND((C871*(1-IF(F871&gt;1,F871/100,F871))+1)/10,0)*10-1,ROUND(C871*(1-IF(F871&gt;1,F871/100,F871)),2)))))</f>
        <v/>
      </c>
      <c r="I871" s="17" t="str">
        <f>IF(OR(C871="",D871=""),"",ROUND(C871/IF($B$5="نعم",1+$B$6,1)-D871-N(E871),2))</f>
        <v/>
      </c>
      <c r="J871" s="17" t="str">
        <f>IF(OR(H871="",D871=""),"",ROUND(H871/IF($B$5="نعم",1+$B$6,1)-D871-N(E871),2))</f>
        <v/>
      </c>
      <c r="K871" s="18" t="str">
        <f>IF(OR(J871="",N(H871)&lt;=0),"",J871/(H871/IF($B$5="نعم",1+$B$6,1)))</f>
        <v/>
      </c>
      <c r="L871" s="18" t="str">
        <f>IF(OR(I871="",J871="",N(I871)&lt;=0),"",1-J871/I871)</f>
        <v/>
      </c>
      <c r="M871" s="14"/>
      <c r="N871" s="19" t="str">
        <f>IF(AND(A871="",C871=""),"",IF(A871="","رقم المنتج ناقص",IF(AND($B$9="سلة",ISERROR(VALUE(A871))),"رقم المنتج: أرقام إنجليزية بس",IF(COUNTIF($A$11:$A$1010,A871)&gt;1,"رقم المنتج مكرر",IF(C871="","السعر الحالي ناقص",IF(H871="","حط نسبة خصم أو سعر عرض",IF(H871&lt;=0,"سعر العرض لازم يكون أكبر من صفر",IF(H871&gt;=C871,"سعر العرض = السعر أو أعلى",IF(AND(J871&lt;&gt;"",N(J871)&lt;0,M871&lt;&gt;"نعم"),"تحت التكلفة",IF($B$4="","حط نهاية العرض فوق",IF(AND($B$2&lt;&gt;"",$B$4&lt;$B$2),"النهاية قبل البداية",IF($B$4&lt;TODAY(),"تاريخ النهاية راح",IF(D871="","تمام، بس بدون تكلفة (ما نقدر نحسب ربحك)",IF(N(J871)&lt;0,"تحت التكلفة، وانت قاصد",IF(K871&lt;$B$7,"تمام، بس هامشك أقل من حدّك","جاهز")))))))))))))))</f>
        <v/>
      </c>
      <c r="O871" s="19" t="b">
        <f>AND(N871&lt;&gt;"",ISNA(MATCH(N871,{"رقم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2">
      <c r="A872" s="13"/>
      <c r="B872" s="14"/>
      <c r="C872" s="15"/>
      <c r="D872" s="15"/>
      <c r="E872" s="15"/>
      <c r="F872" s="16"/>
      <c r="G872" s="15"/>
      <c r="H872" s="17" t="str">
        <f>IF(OR(C872="",AND(F872="",G872="")),"",IF(G872&lt;&gt;"",ROUND(G872,2),IF($B$8="ريال كامل",ROUNDDOWN(C872*(1-IF(F872&gt;1,F872/100,F872)),0),IF($B$8="ينتهي بـ ٩",ROUND((C872*(1-IF(F872&gt;1,F872/100,F872))+1)/10,0)*10-1,ROUND(C872*(1-IF(F872&gt;1,F872/100,F872)),2)))))</f>
        <v/>
      </c>
      <c r="I872" s="17" t="str">
        <f>IF(OR(C872="",D872=""),"",ROUND(C872/IF($B$5="نعم",1+$B$6,1)-D872-N(E872),2))</f>
        <v/>
      </c>
      <c r="J872" s="17" t="str">
        <f>IF(OR(H872="",D872=""),"",ROUND(H872/IF($B$5="نعم",1+$B$6,1)-D872-N(E872),2))</f>
        <v/>
      </c>
      <c r="K872" s="18" t="str">
        <f>IF(OR(J872="",N(H872)&lt;=0),"",J872/(H872/IF($B$5="نعم",1+$B$6,1)))</f>
        <v/>
      </c>
      <c r="L872" s="18" t="str">
        <f>IF(OR(I872="",J872="",N(I872)&lt;=0),"",1-J872/I872)</f>
        <v/>
      </c>
      <c r="M872" s="14"/>
      <c r="N872" s="19" t="str">
        <f>IF(AND(A872="",C872=""),"",IF(A872="","رقم المنتج ناقص",IF(AND($B$9="سلة",ISERROR(VALUE(A872))),"رقم المنتج: أرقام إنجليزية بس",IF(COUNTIF($A$11:$A$1010,A872)&gt;1,"رقم المنتج مكرر",IF(C872="","السعر الحالي ناقص",IF(H872="","حط نسبة خصم أو سعر عرض",IF(H872&lt;=0,"سعر العرض لازم يكون أكبر من صفر",IF(H872&gt;=C872,"سعر العرض = السعر أو أعلى",IF(AND(J872&lt;&gt;"",N(J872)&lt;0,M872&lt;&gt;"نعم"),"تحت التكلفة",IF($B$4="","حط نهاية العرض فوق",IF(AND($B$2&lt;&gt;"",$B$4&lt;$B$2),"النهاية قبل البداية",IF($B$4&lt;TODAY(),"تاريخ النهاية راح",IF(D872="","تمام، بس بدون تكلفة (ما نقدر نحسب ربحك)",IF(N(J872)&lt;0,"تحت التكلفة، وانت قاصد",IF(K872&lt;$B$7,"تمام، بس هامشك أقل من حدّك","جاهز")))))))))))))))</f>
        <v/>
      </c>
      <c r="O872" s="19" t="b">
        <f>AND(N872&lt;&gt;"",ISNA(MATCH(N872,{"رقم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3">
      <c r="A873" s="13"/>
      <c r="B873" s="14"/>
      <c r="C873" s="15"/>
      <c r="D873" s="15"/>
      <c r="E873" s="15"/>
      <c r="F873" s="16"/>
      <c r="G873" s="15"/>
      <c r="H873" s="17" t="str">
        <f>IF(OR(C873="",AND(F873="",G873="")),"",IF(G873&lt;&gt;"",ROUND(G873,2),IF($B$8="ريال كامل",ROUNDDOWN(C873*(1-IF(F873&gt;1,F873/100,F873)),0),IF($B$8="ينتهي بـ ٩",ROUND((C873*(1-IF(F873&gt;1,F873/100,F873))+1)/10,0)*10-1,ROUND(C873*(1-IF(F873&gt;1,F873/100,F873)),2)))))</f>
        <v/>
      </c>
      <c r="I873" s="17" t="str">
        <f>IF(OR(C873="",D873=""),"",ROUND(C873/IF($B$5="نعم",1+$B$6,1)-D873-N(E873),2))</f>
        <v/>
      </c>
      <c r="J873" s="17" t="str">
        <f>IF(OR(H873="",D873=""),"",ROUND(H873/IF($B$5="نعم",1+$B$6,1)-D873-N(E873),2))</f>
        <v/>
      </c>
      <c r="K873" s="18" t="str">
        <f>IF(OR(J873="",N(H873)&lt;=0),"",J873/(H873/IF($B$5="نعم",1+$B$6,1)))</f>
        <v/>
      </c>
      <c r="L873" s="18" t="str">
        <f>IF(OR(I873="",J873="",N(I873)&lt;=0),"",1-J873/I873)</f>
        <v/>
      </c>
      <c r="M873" s="14"/>
      <c r="N873" s="19" t="str">
        <f>IF(AND(A873="",C873=""),"",IF(A873="","رقم المنتج ناقص",IF(AND($B$9="سلة",ISERROR(VALUE(A873))),"رقم المنتج: أرقام إنجليزية بس",IF(COUNTIF($A$11:$A$1010,A873)&gt;1,"رقم المنتج مكرر",IF(C873="","السعر الحالي ناقص",IF(H873="","حط نسبة خصم أو سعر عرض",IF(H873&lt;=0,"سعر العرض لازم يكون أكبر من صفر",IF(H873&gt;=C873,"سعر العرض = السعر أو أعلى",IF(AND(J873&lt;&gt;"",N(J873)&lt;0,M873&lt;&gt;"نعم"),"تحت التكلفة",IF($B$4="","حط نهاية العرض فوق",IF(AND($B$2&lt;&gt;"",$B$4&lt;$B$2),"النهاية قبل البداية",IF($B$4&lt;TODAY(),"تاريخ النهاية راح",IF(D873="","تمام، بس بدون تكلفة (ما نقدر نحسب ربحك)",IF(N(J873)&lt;0,"تحت التكلفة، وانت قاصد",IF(K873&lt;$B$7,"تمام، بس هامشك أقل من حدّك","جاهز")))))))))))))))</f>
        <v/>
      </c>
      <c r="O873" s="19" t="b">
        <f>AND(N873&lt;&gt;"",ISNA(MATCH(N873,{"رقم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4">
      <c r="A874" s="13"/>
      <c r="B874" s="14"/>
      <c r="C874" s="15"/>
      <c r="D874" s="15"/>
      <c r="E874" s="15"/>
      <c r="F874" s="16"/>
      <c r="G874" s="15"/>
      <c r="H874" s="17" t="str">
        <f>IF(OR(C874="",AND(F874="",G874="")),"",IF(G874&lt;&gt;"",ROUND(G874,2),IF($B$8="ريال كامل",ROUNDDOWN(C874*(1-IF(F874&gt;1,F874/100,F874)),0),IF($B$8="ينتهي بـ ٩",ROUND((C874*(1-IF(F874&gt;1,F874/100,F874))+1)/10,0)*10-1,ROUND(C874*(1-IF(F874&gt;1,F874/100,F874)),2)))))</f>
        <v/>
      </c>
      <c r="I874" s="17" t="str">
        <f>IF(OR(C874="",D874=""),"",ROUND(C874/IF($B$5="نعم",1+$B$6,1)-D874-N(E874),2))</f>
        <v/>
      </c>
      <c r="J874" s="17" t="str">
        <f>IF(OR(H874="",D874=""),"",ROUND(H874/IF($B$5="نعم",1+$B$6,1)-D874-N(E874),2))</f>
        <v/>
      </c>
      <c r="K874" s="18" t="str">
        <f>IF(OR(J874="",N(H874)&lt;=0),"",J874/(H874/IF($B$5="نعم",1+$B$6,1)))</f>
        <v/>
      </c>
      <c r="L874" s="18" t="str">
        <f>IF(OR(I874="",J874="",N(I874)&lt;=0),"",1-J874/I874)</f>
        <v/>
      </c>
      <c r="M874" s="14"/>
      <c r="N874" s="19" t="str">
        <f>IF(AND(A874="",C874=""),"",IF(A874="","رقم المنتج ناقص",IF(AND($B$9="سلة",ISERROR(VALUE(A874))),"رقم المنتج: أرقام إنجليزية بس",IF(COUNTIF($A$11:$A$1010,A874)&gt;1,"رقم المنتج مكرر",IF(C874="","السعر الحالي ناقص",IF(H874="","حط نسبة خصم أو سعر عرض",IF(H874&lt;=0,"سعر العرض لازم يكون أكبر من صفر",IF(H874&gt;=C874,"سعر العرض = السعر أو أعلى",IF(AND(J874&lt;&gt;"",N(J874)&lt;0,M874&lt;&gt;"نعم"),"تحت التكلفة",IF($B$4="","حط نهاية العرض فوق",IF(AND($B$2&lt;&gt;"",$B$4&lt;$B$2),"النهاية قبل البداية",IF($B$4&lt;TODAY(),"تاريخ النهاية راح",IF(D874="","تمام، بس بدون تكلفة (ما نقدر نحسب ربحك)",IF(N(J874)&lt;0,"تحت التكلفة، وانت قاصد",IF(K874&lt;$B$7,"تمام، بس هامشك أقل من حدّك","جاهز")))))))))))))))</f>
        <v/>
      </c>
      <c r="O874" s="19" t="b">
        <f>AND(N874&lt;&gt;"",ISNA(MATCH(N874,{"رقم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5">
      <c r="A875" s="13"/>
      <c r="B875" s="14"/>
      <c r="C875" s="15"/>
      <c r="D875" s="15"/>
      <c r="E875" s="15"/>
      <c r="F875" s="16"/>
      <c r="G875" s="15"/>
      <c r="H875" s="17" t="str">
        <f>IF(OR(C875="",AND(F875="",G875="")),"",IF(G875&lt;&gt;"",ROUND(G875,2),IF($B$8="ريال كامل",ROUNDDOWN(C875*(1-IF(F875&gt;1,F875/100,F875)),0),IF($B$8="ينتهي بـ ٩",ROUND((C875*(1-IF(F875&gt;1,F875/100,F875))+1)/10,0)*10-1,ROUND(C875*(1-IF(F875&gt;1,F875/100,F875)),2)))))</f>
        <v/>
      </c>
      <c r="I875" s="17" t="str">
        <f>IF(OR(C875="",D875=""),"",ROUND(C875/IF($B$5="نعم",1+$B$6,1)-D875-N(E875),2))</f>
        <v/>
      </c>
      <c r="J875" s="17" t="str">
        <f>IF(OR(H875="",D875=""),"",ROUND(H875/IF($B$5="نعم",1+$B$6,1)-D875-N(E875),2))</f>
        <v/>
      </c>
      <c r="K875" s="18" t="str">
        <f>IF(OR(J875="",N(H875)&lt;=0),"",J875/(H875/IF($B$5="نعم",1+$B$6,1)))</f>
        <v/>
      </c>
      <c r="L875" s="18" t="str">
        <f>IF(OR(I875="",J875="",N(I875)&lt;=0),"",1-J875/I875)</f>
        <v/>
      </c>
      <c r="M875" s="14"/>
      <c r="N875" s="19" t="str">
        <f>IF(AND(A875="",C875=""),"",IF(A875="","رقم المنتج ناقص",IF(AND($B$9="سلة",ISERROR(VALUE(A875))),"رقم المنتج: أرقام إنجليزية بس",IF(COUNTIF($A$11:$A$1010,A875)&gt;1,"رقم المنتج مكرر",IF(C875="","السعر الحالي ناقص",IF(H875="","حط نسبة خصم أو سعر عرض",IF(H875&lt;=0,"سعر العرض لازم يكون أكبر من صفر",IF(H875&gt;=C875,"سعر العرض = السعر أو أعلى",IF(AND(J875&lt;&gt;"",N(J875)&lt;0,M875&lt;&gt;"نعم"),"تحت التكلفة",IF($B$4="","حط نهاية العرض فوق",IF(AND($B$2&lt;&gt;"",$B$4&lt;$B$2),"النهاية قبل البداية",IF($B$4&lt;TODAY(),"تاريخ النهاية راح",IF(D875="","تمام، بس بدون تكلفة (ما نقدر نحسب ربحك)",IF(N(J875)&lt;0,"تحت التكلفة، وانت قاصد",IF(K875&lt;$B$7,"تمام، بس هامشك أقل من حدّك","جاهز")))))))))))))))</f>
        <v/>
      </c>
      <c r="O875" s="19" t="b">
        <f>AND(N875&lt;&gt;"",ISNA(MATCH(N875,{"رقم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6">
      <c r="A876" s="13"/>
      <c r="B876" s="14"/>
      <c r="C876" s="15"/>
      <c r="D876" s="15"/>
      <c r="E876" s="15"/>
      <c r="F876" s="16"/>
      <c r="G876" s="15"/>
      <c r="H876" s="17" t="str">
        <f>IF(OR(C876="",AND(F876="",G876="")),"",IF(G876&lt;&gt;"",ROUND(G876,2),IF($B$8="ريال كامل",ROUNDDOWN(C876*(1-IF(F876&gt;1,F876/100,F876)),0),IF($B$8="ينتهي بـ ٩",ROUND((C876*(1-IF(F876&gt;1,F876/100,F876))+1)/10,0)*10-1,ROUND(C876*(1-IF(F876&gt;1,F876/100,F876)),2)))))</f>
        <v/>
      </c>
      <c r="I876" s="17" t="str">
        <f>IF(OR(C876="",D876=""),"",ROUND(C876/IF($B$5="نعم",1+$B$6,1)-D876-N(E876),2))</f>
        <v/>
      </c>
      <c r="J876" s="17" t="str">
        <f>IF(OR(H876="",D876=""),"",ROUND(H876/IF($B$5="نعم",1+$B$6,1)-D876-N(E876),2))</f>
        <v/>
      </c>
      <c r="K876" s="18" t="str">
        <f>IF(OR(J876="",N(H876)&lt;=0),"",J876/(H876/IF($B$5="نعم",1+$B$6,1)))</f>
        <v/>
      </c>
      <c r="L876" s="18" t="str">
        <f>IF(OR(I876="",J876="",N(I876)&lt;=0),"",1-J876/I876)</f>
        <v/>
      </c>
      <c r="M876" s="14"/>
      <c r="N876" s="19" t="str">
        <f>IF(AND(A876="",C876=""),"",IF(A876="","رقم المنتج ناقص",IF(AND($B$9="سلة",ISERROR(VALUE(A876))),"رقم المنتج: أرقام إنجليزية بس",IF(COUNTIF($A$11:$A$1010,A876)&gt;1,"رقم المنتج مكرر",IF(C876="","السعر الحالي ناقص",IF(H876="","حط نسبة خصم أو سعر عرض",IF(H876&lt;=0,"سعر العرض لازم يكون أكبر من صفر",IF(H876&gt;=C876,"سعر العرض = السعر أو أعلى",IF(AND(J876&lt;&gt;"",N(J876)&lt;0,M876&lt;&gt;"نعم"),"تحت التكلفة",IF($B$4="","حط نهاية العرض فوق",IF(AND($B$2&lt;&gt;"",$B$4&lt;$B$2),"النهاية قبل البداية",IF($B$4&lt;TODAY(),"تاريخ النهاية راح",IF(D876="","تمام، بس بدون تكلفة (ما نقدر نحسب ربحك)",IF(N(J876)&lt;0,"تحت التكلفة، وانت قاصد",IF(K876&lt;$B$7,"تمام، بس هامشك أقل من حدّك","جاهز")))))))))))))))</f>
        <v/>
      </c>
      <c r="O876" s="19" t="b">
        <f>AND(N876&lt;&gt;"",ISNA(MATCH(N876,{"رقم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7">
      <c r="A877" s="13"/>
      <c r="B877" s="14"/>
      <c r="C877" s="15"/>
      <c r="D877" s="15"/>
      <c r="E877" s="15"/>
      <c r="F877" s="16"/>
      <c r="G877" s="15"/>
      <c r="H877" s="17" t="str">
        <f>IF(OR(C877="",AND(F877="",G877="")),"",IF(G877&lt;&gt;"",ROUND(G877,2),IF($B$8="ريال كامل",ROUNDDOWN(C877*(1-IF(F877&gt;1,F877/100,F877)),0),IF($B$8="ينتهي بـ ٩",ROUND((C877*(1-IF(F877&gt;1,F877/100,F877))+1)/10,0)*10-1,ROUND(C877*(1-IF(F877&gt;1,F877/100,F877)),2)))))</f>
        <v/>
      </c>
      <c r="I877" s="17" t="str">
        <f>IF(OR(C877="",D877=""),"",ROUND(C877/IF($B$5="نعم",1+$B$6,1)-D877-N(E877),2))</f>
        <v/>
      </c>
      <c r="J877" s="17" t="str">
        <f>IF(OR(H877="",D877=""),"",ROUND(H877/IF($B$5="نعم",1+$B$6,1)-D877-N(E877),2))</f>
        <v/>
      </c>
      <c r="K877" s="18" t="str">
        <f>IF(OR(J877="",N(H877)&lt;=0),"",J877/(H877/IF($B$5="نعم",1+$B$6,1)))</f>
        <v/>
      </c>
      <c r="L877" s="18" t="str">
        <f>IF(OR(I877="",J877="",N(I877)&lt;=0),"",1-J877/I877)</f>
        <v/>
      </c>
      <c r="M877" s="14"/>
      <c r="N877" s="19" t="str">
        <f>IF(AND(A877="",C877=""),"",IF(A877="","رقم المنتج ناقص",IF(AND($B$9="سلة",ISERROR(VALUE(A877))),"رقم المنتج: أرقام إنجليزية بس",IF(COUNTIF($A$11:$A$1010,A877)&gt;1,"رقم المنتج مكرر",IF(C877="","السعر الحالي ناقص",IF(H877="","حط نسبة خصم أو سعر عرض",IF(H877&lt;=0,"سعر العرض لازم يكون أكبر من صفر",IF(H877&gt;=C877,"سعر العرض = السعر أو أعلى",IF(AND(J877&lt;&gt;"",N(J877)&lt;0,M877&lt;&gt;"نعم"),"تحت التكلفة",IF($B$4="","حط نهاية العرض فوق",IF(AND($B$2&lt;&gt;"",$B$4&lt;$B$2),"النهاية قبل البداية",IF($B$4&lt;TODAY(),"تاريخ النهاية راح",IF(D877="","تمام، بس بدون تكلفة (ما نقدر نحسب ربحك)",IF(N(J877)&lt;0,"تحت التكلفة، وانت قاصد",IF(K877&lt;$B$7,"تمام، بس هامشك أقل من حدّك","جاهز")))))))))))))))</f>
        <v/>
      </c>
      <c r="O877" s="19" t="b">
        <f>AND(N877&lt;&gt;"",ISNA(MATCH(N877,{"رقم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8">
      <c r="A878" s="13"/>
      <c r="B878" s="14"/>
      <c r="C878" s="15"/>
      <c r="D878" s="15"/>
      <c r="E878" s="15"/>
      <c r="F878" s="16"/>
      <c r="G878" s="15"/>
      <c r="H878" s="17" t="str">
        <f>IF(OR(C878="",AND(F878="",G878="")),"",IF(G878&lt;&gt;"",ROUND(G878,2),IF($B$8="ريال كامل",ROUNDDOWN(C878*(1-IF(F878&gt;1,F878/100,F878)),0),IF($B$8="ينتهي بـ ٩",ROUND((C878*(1-IF(F878&gt;1,F878/100,F878))+1)/10,0)*10-1,ROUND(C878*(1-IF(F878&gt;1,F878/100,F878)),2)))))</f>
        <v/>
      </c>
      <c r="I878" s="17" t="str">
        <f>IF(OR(C878="",D878=""),"",ROUND(C878/IF($B$5="نعم",1+$B$6,1)-D878-N(E878),2))</f>
        <v/>
      </c>
      <c r="J878" s="17" t="str">
        <f>IF(OR(H878="",D878=""),"",ROUND(H878/IF($B$5="نعم",1+$B$6,1)-D878-N(E878),2))</f>
        <v/>
      </c>
      <c r="K878" s="18" t="str">
        <f>IF(OR(J878="",N(H878)&lt;=0),"",J878/(H878/IF($B$5="نعم",1+$B$6,1)))</f>
        <v/>
      </c>
      <c r="L878" s="18" t="str">
        <f>IF(OR(I878="",J878="",N(I878)&lt;=0),"",1-J878/I878)</f>
        <v/>
      </c>
      <c r="M878" s="14"/>
      <c r="N878" s="19" t="str">
        <f>IF(AND(A878="",C878=""),"",IF(A878="","رقم المنتج ناقص",IF(AND($B$9="سلة",ISERROR(VALUE(A878))),"رقم المنتج: أرقام إنجليزية بس",IF(COUNTIF($A$11:$A$1010,A878)&gt;1,"رقم المنتج مكرر",IF(C878="","السعر الحالي ناقص",IF(H878="","حط نسبة خصم أو سعر عرض",IF(H878&lt;=0,"سعر العرض لازم يكون أكبر من صفر",IF(H878&gt;=C878,"سعر العرض = السعر أو أعلى",IF(AND(J878&lt;&gt;"",N(J878)&lt;0,M878&lt;&gt;"نعم"),"تحت التكلفة",IF($B$4="","حط نهاية العرض فوق",IF(AND($B$2&lt;&gt;"",$B$4&lt;$B$2),"النهاية قبل البداية",IF($B$4&lt;TODAY(),"تاريخ النهاية راح",IF(D878="","تمام، بس بدون تكلفة (ما نقدر نحسب ربحك)",IF(N(J878)&lt;0,"تحت التكلفة، وانت قاصد",IF(K878&lt;$B$7,"تمام، بس هامشك أقل من حدّك","جاهز")))))))))))))))</f>
        <v/>
      </c>
      <c r="O878" s="19" t="b">
        <f>AND(N878&lt;&gt;"",ISNA(MATCH(N878,{"رقم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79">
      <c r="A879" s="13"/>
      <c r="B879" s="14"/>
      <c r="C879" s="15"/>
      <c r="D879" s="15"/>
      <c r="E879" s="15"/>
      <c r="F879" s="16"/>
      <c r="G879" s="15"/>
      <c r="H879" s="17" t="str">
        <f>IF(OR(C879="",AND(F879="",G879="")),"",IF(G879&lt;&gt;"",ROUND(G879,2),IF($B$8="ريال كامل",ROUNDDOWN(C879*(1-IF(F879&gt;1,F879/100,F879)),0),IF($B$8="ينتهي بـ ٩",ROUND((C879*(1-IF(F879&gt;1,F879/100,F879))+1)/10,0)*10-1,ROUND(C879*(1-IF(F879&gt;1,F879/100,F879)),2)))))</f>
        <v/>
      </c>
      <c r="I879" s="17" t="str">
        <f>IF(OR(C879="",D879=""),"",ROUND(C879/IF($B$5="نعم",1+$B$6,1)-D879-N(E879),2))</f>
        <v/>
      </c>
      <c r="J879" s="17" t="str">
        <f>IF(OR(H879="",D879=""),"",ROUND(H879/IF($B$5="نعم",1+$B$6,1)-D879-N(E879),2))</f>
        <v/>
      </c>
      <c r="K879" s="18" t="str">
        <f>IF(OR(J879="",N(H879)&lt;=0),"",J879/(H879/IF($B$5="نعم",1+$B$6,1)))</f>
        <v/>
      </c>
      <c r="L879" s="18" t="str">
        <f>IF(OR(I879="",J879="",N(I879)&lt;=0),"",1-J879/I879)</f>
        <v/>
      </c>
      <c r="M879" s="14"/>
      <c r="N879" s="19" t="str">
        <f>IF(AND(A879="",C879=""),"",IF(A879="","رقم المنتج ناقص",IF(AND($B$9="سلة",ISERROR(VALUE(A879))),"رقم المنتج: أرقام إنجليزية بس",IF(COUNTIF($A$11:$A$1010,A879)&gt;1,"رقم المنتج مكرر",IF(C879="","السعر الحالي ناقص",IF(H879="","حط نسبة خصم أو سعر عرض",IF(H879&lt;=0,"سعر العرض لازم يكون أكبر من صفر",IF(H879&gt;=C879,"سعر العرض = السعر أو أعلى",IF(AND(J879&lt;&gt;"",N(J879)&lt;0,M879&lt;&gt;"نعم"),"تحت التكلفة",IF($B$4="","حط نهاية العرض فوق",IF(AND($B$2&lt;&gt;"",$B$4&lt;$B$2),"النهاية قبل البداية",IF($B$4&lt;TODAY(),"تاريخ النهاية راح",IF(D879="","تمام، بس بدون تكلفة (ما نقدر نحسب ربحك)",IF(N(J879)&lt;0,"تحت التكلفة، وانت قاصد",IF(K879&lt;$B$7,"تمام، بس هامشك أقل من حدّك","جاهز")))))))))))))))</f>
        <v/>
      </c>
      <c r="O879" s="19" t="b">
        <f>AND(N879&lt;&gt;"",ISNA(MATCH(N879,{"رقم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0">
      <c r="A880" s="13"/>
      <c r="B880" s="14"/>
      <c r="C880" s="15"/>
      <c r="D880" s="15"/>
      <c r="E880" s="15"/>
      <c r="F880" s="16"/>
      <c r="G880" s="15"/>
      <c r="H880" s="17" t="str">
        <f>IF(OR(C880="",AND(F880="",G880="")),"",IF(G880&lt;&gt;"",ROUND(G880,2),IF($B$8="ريال كامل",ROUNDDOWN(C880*(1-IF(F880&gt;1,F880/100,F880)),0),IF($B$8="ينتهي بـ ٩",ROUND((C880*(1-IF(F880&gt;1,F880/100,F880))+1)/10,0)*10-1,ROUND(C880*(1-IF(F880&gt;1,F880/100,F880)),2)))))</f>
        <v/>
      </c>
      <c r="I880" s="17" t="str">
        <f>IF(OR(C880="",D880=""),"",ROUND(C880/IF($B$5="نعم",1+$B$6,1)-D880-N(E880),2))</f>
        <v/>
      </c>
      <c r="J880" s="17" t="str">
        <f>IF(OR(H880="",D880=""),"",ROUND(H880/IF($B$5="نعم",1+$B$6,1)-D880-N(E880),2))</f>
        <v/>
      </c>
      <c r="K880" s="18" t="str">
        <f>IF(OR(J880="",N(H880)&lt;=0),"",J880/(H880/IF($B$5="نعم",1+$B$6,1)))</f>
        <v/>
      </c>
      <c r="L880" s="18" t="str">
        <f>IF(OR(I880="",J880="",N(I880)&lt;=0),"",1-J880/I880)</f>
        <v/>
      </c>
      <c r="M880" s="14"/>
      <c r="N880" s="19" t="str">
        <f>IF(AND(A880="",C880=""),"",IF(A880="","رقم المنتج ناقص",IF(AND($B$9="سلة",ISERROR(VALUE(A880))),"رقم المنتج: أرقام إنجليزية بس",IF(COUNTIF($A$11:$A$1010,A880)&gt;1,"رقم المنتج مكرر",IF(C880="","السعر الحالي ناقص",IF(H880="","حط نسبة خصم أو سعر عرض",IF(H880&lt;=0,"سعر العرض لازم يكون أكبر من صفر",IF(H880&gt;=C880,"سعر العرض = السعر أو أعلى",IF(AND(J880&lt;&gt;"",N(J880)&lt;0,M880&lt;&gt;"نعم"),"تحت التكلفة",IF($B$4="","حط نهاية العرض فوق",IF(AND($B$2&lt;&gt;"",$B$4&lt;$B$2),"النهاية قبل البداية",IF($B$4&lt;TODAY(),"تاريخ النهاية راح",IF(D880="","تمام، بس بدون تكلفة (ما نقدر نحسب ربحك)",IF(N(J880)&lt;0,"تحت التكلفة، وانت قاصد",IF(K880&lt;$B$7,"تمام، بس هامشك أقل من حدّك","جاهز")))))))))))))))</f>
        <v/>
      </c>
      <c r="O880" s="19" t="b">
        <f>AND(N880&lt;&gt;"",ISNA(MATCH(N880,{"رقم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1">
      <c r="A881" s="13"/>
      <c r="B881" s="14"/>
      <c r="C881" s="15"/>
      <c r="D881" s="15"/>
      <c r="E881" s="15"/>
      <c r="F881" s="16"/>
      <c r="G881" s="15"/>
      <c r="H881" s="17" t="str">
        <f>IF(OR(C881="",AND(F881="",G881="")),"",IF(G881&lt;&gt;"",ROUND(G881,2),IF($B$8="ريال كامل",ROUNDDOWN(C881*(1-IF(F881&gt;1,F881/100,F881)),0),IF($B$8="ينتهي بـ ٩",ROUND((C881*(1-IF(F881&gt;1,F881/100,F881))+1)/10,0)*10-1,ROUND(C881*(1-IF(F881&gt;1,F881/100,F881)),2)))))</f>
        <v/>
      </c>
      <c r="I881" s="17" t="str">
        <f>IF(OR(C881="",D881=""),"",ROUND(C881/IF($B$5="نعم",1+$B$6,1)-D881-N(E881),2))</f>
        <v/>
      </c>
      <c r="J881" s="17" t="str">
        <f>IF(OR(H881="",D881=""),"",ROUND(H881/IF($B$5="نعم",1+$B$6,1)-D881-N(E881),2))</f>
        <v/>
      </c>
      <c r="K881" s="18" t="str">
        <f>IF(OR(J881="",N(H881)&lt;=0),"",J881/(H881/IF($B$5="نعم",1+$B$6,1)))</f>
        <v/>
      </c>
      <c r="L881" s="18" t="str">
        <f>IF(OR(I881="",J881="",N(I881)&lt;=0),"",1-J881/I881)</f>
        <v/>
      </c>
      <c r="M881" s="14"/>
      <c r="N881" s="19" t="str">
        <f>IF(AND(A881="",C881=""),"",IF(A881="","رقم المنتج ناقص",IF(AND($B$9="سلة",ISERROR(VALUE(A881))),"رقم المنتج: أرقام إنجليزية بس",IF(COUNTIF($A$11:$A$1010,A881)&gt;1,"رقم المنتج مكرر",IF(C881="","السعر الحالي ناقص",IF(H881="","حط نسبة خصم أو سعر عرض",IF(H881&lt;=0,"سعر العرض لازم يكون أكبر من صفر",IF(H881&gt;=C881,"سعر العرض = السعر أو أعلى",IF(AND(J881&lt;&gt;"",N(J881)&lt;0,M881&lt;&gt;"نعم"),"تحت التكلفة",IF($B$4="","حط نهاية العرض فوق",IF(AND($B$2&lt;&gt;"",$B$4&lt;$B$2),"النهاية قبل البداية",IF($B$4&lt;TODAY(),"تاريخ النهاية راح",IF(D881="","تمام، بس بدون تكلفة (ما نقدر نحسب ربحك)",IF(N(J881)&lt;0,"تحت التكلفة، وانت قاصد",IF(K881&lt;$B$7,"تمام، بس هامشك أقل من حدّك","جاهز")))))))))))))))</f>
        <v/>
      </c>
      <c r="O881" s="19" t="b">
        <f>AND(N881&lt;&gt;"",ISNA(MATCH(N881,{"رقم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2">
      <c r="A882" s="13"/>
      <c r="B882" s="14"/>
      <c r="C882" s="15"/>
      <c r="D882" s="15"/>
      <c r="E882" s="15"/>
      <c r="F882" s="16"/>
      <c r="G882" s="15"/>
      <c r="H882" s="17" t="str">
        <f>IF(OR(C882="",AND(F882="",G882="")),"",IF(G882&lt;&gt;"",ROUND(G882,2),IF($B$8="ريال كامل",ROUNDDOWN(C882*(1-IF(F882&gt;1,F882/100,F882)),0),IF($B$8="ينتهي بـ ٩",ROUND((C882*(1-IF(F882&gt;1,F882/100,F882))+1)/10,0)*10-1,ROUND(C882*(1-IF(F882&gt;1,F882/100,F882)),2)))))</f>
        <v/>
      </c>
      <c r="I882" s="17" t="str">
        <f>IF(OR(C882="",D882=""),"",ROUND(C882/IF($B$5="نعم",1+$B$6,1)-D882-N(E882),2))</f>
        <v/>
      </c>
      <c r="J882" s="17" t="str">
        <f>IF(OR(H882="",D882=""),"",ROUND(H882/IF($B$5="نعم",1+$B$6,1)-D882-N(E882),2))</f>
        <v/>
      </c>
      <c r="K882" s="18" t="str">
        <f>IF(OR(J882="",N(H882)&lt;=0),"",J882/(H882/IF($B$5="نعم",1+$B$6,1)))</f>
        <v/>
      </c>
      <c r="L882" s="18" t="str">
        <f>IF(OR(I882="",J882="",N(I882)&lt;=0),"",1-J882/I882)</f>
        <v/>
      </c>
      <c r="M882" s="14"/>
      <c r="N882" s="19" t="str">
        <f>IF(AND(A882="",C882=""),"",IF(A882="","رقم المنتج ناقص",IF(AND($B$9="سلة",ISERROR(VALUE(A882))),"رقم المنتج: أرقام إنجليزية بس",IF(COUNTIF($A$11:$A$1010,A882)&gt;1,"رقم المنتج مكرر",IF(C882="","السعر الحالي ناقص",IF(H882="","حط نسبة خصم أو سعر عرض",IF(H882&lt;=0,"سعر العرض لازم يكون أكبر من صفر",IF(H882&gt;=C882,"سعر العرض = السعر أو أعلى",IF(AND(J882&lt;&gt;"",N(J882)&lt;0,M882&lt;&gt;"نعم"),"تحت التكلفة",IF($B$4="","حط نهاية العرض فوق",IF(AND($B$2&lt;&gt;"",$B$4&lt;$B$2),"النهاية قبل البداية",IF($B$4&lt;TODAY(),"تاريخ النهاية راح",IF(D882="","تمام، بس بدون تكلفة (ما نقدر نحسب ربحك)",IF(N(J882)&lt;0,"تحت التكلفة، وانت قاصد",IF(K882&lt;$B$7,"تمام، بس هامشك أقل من حدّك","جاهز")))))))))))))))</f>
        <v/>
      </c>
      <c r="O882" s="19" t="b">
        <f>AND(N882&lt;&gt;"",ISNA(MATCH(N882,{"رقم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3">
      <c r="A883" s="13"/>
      <c r="B883" s="14"/>
      <c r="C883" s="15"/>
      <c r="D883" s="15"/>
      <c r="E883" s="15"/>
      <c r="F883" s="16"/>
      <c r="G883" s="15"/>
      <c r="H883" s="17" t="str">
        <f>IF(OR(C883="",AND(F883="",G883="")),"",IF(G883&lt;&gt;"",ROUND(G883,2),IF($B$8="ريال كامل",ROUNDDOWN(C883*(1-IF(F883&gt;1,F883/100,F883)),0),IF($B$8="ينتهي بـ ٩",ROUND((C883*(1-IF(F883&gt;1,F883/100,F883))+1)/10,0)*10-1,ROUND(C883*(1-IF(F883&gt;1,F883/100,F883)),2)))))</f>
        <v/>
      </c>
      <c r="I883" s="17" t="str">
        <f>IF(OR(C883="",D883=""),"",ROUND(C883/IF($B$5="نعم",1+$B$6,1)-D883-N(E883),2))</f>
        <v/>
      </c>
      <c r="J883" s="17" t="str">
        <f>IF(OR(H883="",D883=""),"",ROUND(H883/IF($B$5="نعم",1+$B$6,1)-D883-N(E883),2))</f>
        <v/>
      </c>
      <c r="K883" s="18" t="str">
        <f>IF(OR(J883="",N(H883)&lt;=0),"",J883/(H883/IF($B$5="نعم",1+$B$6,1)))</f>
        <v/>
      </c>
      <c r="L883" s="18" t="str">
        <f>IF(OR(I883="",J883="",N(I883)&lt;=0),"",1-J883/I883)</f>
        <v/>
      </c>
      <c r="M883" s="14"/>
      <c r="N883" s="19" t="str">
        <f>IF(AND(A883="",C883=""),"",IF(A883="","رقم المنتج ناقص",IF(AND($B$9="سلة",ISERROR(VALUE(A883))),"رقم المنتج: أرقام إنجليزية بس",IF(COUNTIF($A$11:$A$1010,A883)&gt;1,"رقم المنتج مكرر",IF(C883="","السعر الحالي ناقص",IF(H883="","حط نسبة خصم أو سعر عرض",IF(H883&lt;=0,"سعر العرض لازم يكون أكبر من صفر",IF(H883&gt;=C883,"سعر العرض = السعر أو أعلى",IF(AND(J883&lt;&gt;"",N(J883)&lt;0,M883&lt;&gt;"نعم"),"تحت التكلفة",IF($B$4="","حط نهاية العرض فوق",IF(AND($B$2&lt;&gt;"",$B$4&lt;$B$2),"النهاية قبل البداية",IF($B$4&lt;TODAY(),"تاريخ النهاية راح",IF(D883="","تمام، بس بدون تكلفة (ما نقدر نحسب ربحك)",IF(N(J883)&lt;0,"تحت التكلفة، وانت قاصد",IF(K883&lt;$B$7,"تمام، بس هامشك أقل من حدّك","جاهز")))))))))))))))</f>
        <v/>
      </c>
      <c r="O883" s="19" t="b">
        <f>AND(N883&lt;&gt;"",ISNA(MATCH(N883,{"رقم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4">
      <c r="A884" s="13"/>
      <c r="B884" s="14"/>
      <c r="C884" s="15"/>
      <c r="D884" s="15"/>
      <c r="E884" s="15"/>
      <c r="F884" s="16"/>
      <c r="G884" s="15"/>
      <c r="H884" s="17" t="str">
        <f>IF(OR(C884="",AND(F884="",G884="")),"",IF(G884&lt;&gt;"",ROUND(G884,2),IF($B$8="ريال كامل",ROUNDDOWN(C884*(1-IF(F884&gt;1,F884/100,F884)),0),IF($B$8="ينتهي بـ ٩",ROUND((C884*(1-IF(F884&gt;1,F884/100,F884))+1)/10,0)*10-1,ROUND(C884*(1-IF(F884&gt;1,F884/100,F884)),2)))))</f>
        <v/>
      </c>
      <c r="I884" s="17" t="str">
        <f>IF(OR(C884="",D884=""),"",ROUND(C884/IF($B$5="نعم",1+$B$6,1)-D884-N(E884),2))</f>
        <v/>
      </c>
      <c r="J884" s="17" t="str">
        <f>IF(OR(H884="",D884=""),"",ROUND(H884/IF($B$5="نعم",1+$B$6,1)-D884-N(E884),2))</f>
        <v/>
      </c>
      <c r="K884" s="18" t="str">
        <f>IF(OR(J884="",N(H884)&lt;=0),"",J884/(H884/IF($B$5="نعم",1+$B$6,1)))</f>
        <v/>
      </c>
      <c r="L884" s="18" t="str">
        <f>IF(OR(I884="",J884="",N(I884)&lt;=0),"",1-J884/I884)</f>
        <v/>
      </c>
      <c r="M884" s="14"/>
      <c r="N884" s="19" t="str">
        <f>IF(AND(A884="",C884=""),"",IF(A884="","رقم المنتج ناقص",IF(AND($B$9="سلة",ISERROR(VALUE(A884))),"رقم المنتج: أرقام إنجليزية بس",IF(COUNTIF($A$11:$A$1010,A884)&gt;1,"رقم المنتج مكرر",IF(C884="","السعر الحالي ناقص",IF(H884="","حط نسبة خصم أو سعر عرض",IF(H884&lt;=0,"سعر العرض لازم يكون أكبر من صفر",IF(H884&gt;=C884,"سعر العرض = السعر أو أعلى",IF(AND(J884&lt;&gt;"",N(J884)&lt;0,M884&lt;&gt;"نعم"),"تحت التكلفة",IF($B$4="","حط نهاية العرض فوق",IF(AND($B$2&lt;&gt;"",$B$4&lt;$B$2),"النهاية قبل البداية",IF($B$4&lt;TODAY(),"تاريخ النهاية راح",IF(D884="","تمام، بس بدون تكلفة (ما نقدر نحسب ربحك)",IF(N(J884)&lt;0,"تحت التكلفة، وانت قاصد",IF(K884&lt;$B$7,"تمام، بس هامشك أقل من حدّك","جاهز")))))))))))))))</f>
        <v/>
      </c>
      <c r="O884" s="19" t="b">
        <f>AND(N884&lt;&gt;"",ISNA(MATCH(N884,{"رقم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5">
      <c r="A885" s="13"/>
      <c r="B885" s="14"/>
      <c r="C885" s="15"/>
      <c r="D885" s="15"/>
      <c r="E885" s="15"/>
      <c r="F885" s="16"/>
      <c r="G885" s="15"/>
      <c r="H885" s="17" t="str">
        <f>IF(OR(C885="",AND(F885="",G885="")),"",IF(G885&lt;&gt;"",ROUND(G885,2),IF($B$8="ريال كامل",ROUNDDOWN(C885*(1-IF(F885&gt;1,F885/100,F885)),0),IF($B$8="ينتهي بـ ٩",ROUND((C885*(1-IF(F885&gt;1,F885/100,F885))+1)/10,0)*10-1,ROUND(C885*(1-IF(F885&gt;1,F885/100,F885)),2)))))</f>
        <v/>
      </c>
      <c r="I885" s="17" t="str">
        <f>IF(OR(C885="",D885=""),"",ROUND(C885/IF($B$5="نعم",1+$B$6,1)-D885-N(E885),2))</f>
        <v/>
      </c>
      <c r="J885" s="17" t="str">
        <f>IF(OR(H885="",D885=""),"",ROUND(H885/IF($B$5="نعم",1+$B$6,1)-D885-N(E885),2))</f>
        <v/>
      </c>
      <c r="K885" s="18" t="str">
        <f>IF(OR(J885="",N(H885)&lt;=0),"",J885/(H885/IF($B$5="نعم",1+$B$6,1)))</f>
        <v/>
      </c>
      <c r="L885" s="18" t="str">
        <f>IF(OR(I885="",J885="",N(I885)&lt;=0),"",1-J885/I885)</f>
        <v/>
      </c>
      <c r="M885" s="14"/>
      <c r="N885" s="19" t="str">
        <f>IF(AND(A885="",C885=""),"",IF(A885="","رقم المنتج ناقص",IF(AND($B$9="سلة",ISERROR(VALUE(A885))),"رقم المنتج: أرقام إنجليزية بس",IF(COUNTIF($A$11:$A$1010,A885)&gt;1,"رقم المنتج مكرر",IF(C885="","السعر الحالي ناقص",IF(H885="","حط نسبة خصم أو سعر عرض",IF(H885&lt;=0,"سعر العرض لازم يكون أكبر من صفر",IF(H885&gt;=C885,"سعر العرض = السعر أو أعلى",IF(AND(J885&lt;&gt;"",N(J885)&lt;0,M885&lt;&gt;"نعم"),"تحت التكلفة",IF($B$4="","حط نهاية العرض فوق",IF(AND($B$2&lt;&gt;"",$B$4&lt;$B$2),"النهاية قبل البداية",IF($B$4&lt;TODAY(),"تاريخ النهاية راح",IF(D885="","تمام، بس بدون تكلفة (ما نقدر نحسب ربحك)",IF(N(J885)&lt;0,"تحت التكلفة، وانت قاصد",IF(K885&lt;$B$7,"تمام، بس هامشك أقل من حدّك","جاهز")))))))))))))))</f>
        <v/>
      </c>
      <c r="O885" s="19" t="b">
        <f>AND(N885&lt;&gt;"",ISNA(MATCH(N885,{"رقم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6">
      <c r="A886" s="13"/>
      <c r="B886" s="14"/>
      <c r="C886" s="15"/>
      <c r="D886" s="15"/>
      <c r="E886" s="15"/>
      <c r="F886" s="16"/>
      <c r="G886" s="15"/>
      <c r="H886" s="17" t="str">
        <f>IF(OR(C886="",AND(F886="",G886="")),"",IF(G886&lt;&gt;"",ROUND(G886,2),IF($B$8="ريال كامل",ROUNDDOWN(C886*(1-IF(F886&gt;1,F886/100,F886)),0),IF($B$8="ينتهي بـ ٩",ROUND((C886*(1-IF(F886&gt;1,F886/100,F886))+1)/10,0)*10-1,ROUND(C886*(1-IF(F886&gt;1,F886/100,F886)),2)))))</f>
        <v/>
      </c>
      <c r="I886" s="17" t="str">
        <f>IF(OR(C886="",D886=""),"",ROUND(C886/IF($B$5="نعم",1+$B$6,1)-D886-N(E886),2))</f>
        <v/>
      </c>
      <c r="J886" s="17" t="str">
        <f>IF(OR(H886="",D886=""),"",ROUND(H886/IF($B$5="نعم",1+$B$6,1)-D886-N(E886),2))</f>
        <v/>
      </c>
      <c r="K886" s="18" t="str">
        <f>IF(OR(J886="",N(H886)&lt;=0),"",J886/(H886/IF($B$5="نعم",1+$B$6,1)))</f>
        <v/>
      </c>
      <c r="L886" s="18" t="str">
        <f>IF(OR(I886="",J886="",N(I886)&lt;=0),"",1-J886/I886)</f>
        <v/>
      </c>
      <c r="M886" s="14"/>
      <c r="N886" s="19" t="str">
        <f>IF(AND(A886="",C886=""),"",IF(A886="","رقم المنتج ناقص",IF(AND($B$9="سلة",ISERROR(VALUE(A886))),"رقم المنتج: أرقام إنجليزية بس",IF(COUNTIF($A$11:$A$1010,A886)&gt;1,"رقم المنتج مكرر",IF(C886="","السعر الحالي ناقص",IF(H886="","حط نسبة خصم أو سعر عرض",IF(H886&lt;=0,"سعر العرض لازم يكون أكبر من صفر",IF(H886&gt;=C886,"سعر العرض = السعر أو أعلى",IF(AND(J886&lt;&gt;"",N(J886)&lt;0,M886&lt;&gt;"نعم"),"تحت التكلفة",IF($B$4="","حط نهاية العرض فوق",IF(AND($B$2&lt;&gt;"",$B$4&lt;$B$2),"النهاية قبل البداية",IF($B$4&lt;TODAY(),"تاريخ النهاية راح",IF(D886="","تمام، بس بدون تكلفة (ما نقدر نحسب ربحك)",IF(N(J886)&lt;0,"تحت التكلفة، وانت قاصد",IF(K886&lt;$B$7,"تمام، بس هامشك أقل من حدّك","جاهز")))))))))))))))</f>
        <v/>
      </c>
      <c r="O886" s="19" t="b">
        <f>AND(N886&lt;&gt;"",ISNA(MATCH(N886,{"رقم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7">
      <c r="A887" s="13"/>
      <c r="B887" s="14"/>
      <c r="C887" s="15"/>
      <c r="D887" s="15"/>
      <c r="E887" s="15"/>
      <c r="F887" s="16"/>
      <c r="G887" s="15"/>
      <c r="H887" s="17" t="str">
        <f>IF(OR(C887="",AND(F887="",G887="")),"",IF(G887&lt;&gt;"",ROUND(G887,2),IF($B$8="ريال كامل",ROUNDDOWN(C887*(1-IF(F887&gt;1,F887/100,F887)),0),IF($B$8="ينتهي بـ ٩",ROUND((C887*(1-IF(F887&gt;1,F887/100,F887))+1)/10,0)*10-1,ROUND(C887*(1-IF(F887&gt;1,F887/100,F887)),2)))))</f>
        <v/>
      </c>
      <c r="I887" s="17" t="str">
        <f>IF(OR(C887="",D887=""),"",ROUND(C887/IF($B$5="نعم",1+$B$6,1)-D887-N(E887),2))</f>
        <v/>
      </c>
      <c r="J887" s="17" t="str">
        <f>IF(OR(H887="",D887=""),"",ROUND(H887/IF($B$5="نعم",1+$B$6,1)-D887-N(E887),2))</f>
        <v/>
      </c>
      <c r="K887" s="18" t="str">
        <f>IF(OR(J887="",N(H887)&lt;=0),"",J887/(H887/IF($B$5="نعم",1+$B$6,1)))</f>
        <v/>
      </c>
      <c r="L887" s="18" t="str">
        <f>IF(OR(I887="",J887="",N(I887)&lt;=0),"",1-J887/I887)</f>
        <v/>
      </c>
      <c r="M887" s="14"/>
      <c r="N887" s="19" t="str">
        <f>IF(AND(A887="",C887=""),"",IF(A887="","رقم المنتج ناقص",IF(AND($B$9="سلة",ISERROR(VALUE(A887))),"رقم المنتج: أرقام إنجليزية بس",IF(COUNTIF($A$11:$A$1010,A887)&gt;1,"رقم المنتج مكرر",IF(C887="","السعر الحالي ناقص",IF(H887="","حط نسبة خصم أو سعر عرض",IF(H887&lt;=0,"سعر العرض لازم يكون أكبر من صفر",IF(H887&gt;=C887,"سعر العرض = السعر أو أعلى",IF(AND(J887&lt;&gt;"",N(J887)&lt;0,M887&lt;&gt;"نعم"),"تحت التكلفة",IF($B$4="","حط نهاية العرض فوق",IF(AND($B$2&lt;&gt;"",$B$4&lt;$B$2),"النهاية قبل البداية",IF($B$4&lt;TODAY(),"تاريخ النهاية راح",IF(D887="","تمام، بس بدون تكلفة (ما نقدر نحسب ربحك)",IF(N(J887)&lt;0,"تحت التكلفة، وانت قاصد",IF(K887&lt;$B$7,"تمام، بس هامشك أقل من حدّك","جاهز")))))))))))))))</f>
        <v/>
      </c>
      <c r="O887" s="19" t="b">
        <f>AND(N887&lt;&gt;"",ISNA(MATCH(N887,{"رقم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8">
      <c r="A888" s="13"/>
      <c r="B888" s="14"/>
      <c r="C888" s="15"/>
      <c r="D888" s="15"/>
      <c r="E888" s="15"/>
      <c r="F888" s="16"/>
      <c r="G888" s="15"/>
      <c r="H888" s="17" t="str">
        <f>IF(OR(C888="",AND(F888="",G888="")),"",IF(G888&lt;&gt;"",ROUND(G888,2),IF($B$8="ريال كامل",ROUNDDOWN(C888*(1-IF(F888&gt;1,F888/100,F888)),0),IF($B$8="ينتهي بـ ٩",ROUND((C888*(1-IF(F888&gt;1,F888/100,F888))+1)/10,0)*10-1,ROUND(C888*(1-IF(F888&gt;1,F888/100,F888)),2)))))</f>
        <v/>
      </c>
      <c r="I888" s="17" t="str">
        <f>IF(OR(C888="",D888=""),"",ROUND(C888/IF($B$5="نعم",1+$B$6,1)-D888-N(E888),2))</f>
        <v/>
      </c>
      <c r="J888" s="17" t="str">
        <f>IF(OR(H888="",D888=""),"",ROUND(H888/IF($B$5="نعم",1+$B$6,1)-D888-N(E888),2))</f>
        <v/>
      </c>
      <c r="K888" s="18" t="str">
        <f>IF(OR(J888="",N(H888)&lt;=0),"",J888/(H888/IF($B$5="نعم",1+$B$6,1)))</f>
        <v/>
      </c>
      <c r="L888" s="18" t="str">
        <f>IF(OR(I888="",J888="",N(I888)&lt;=0),"",1-J888/I888)</f>
        <v/>
      </c>
      <c r="M888" s="14"/>
      <c r="N888" s="19" t="str">
        <f>IF(AND(A888="",C888=""),"",IF(A888="","رقم المنتج ناقص",IF(AND($B$9="سلة",ISERROR(VALUE(A888))),"رقم المنتج: أرقام إنجليزية بس",IF(COUNTIF($A$11:$A$1010,A888)&gt;1,"رقم المنتج مكرر",IF(C888="","السعر الحالي ناقص",IF(H888="","حط نسبة خصم أو سعر عرض",IF(H888&lt;=0,"سعر العرض لازم يكون أكبر من صفر",IF(H888&gt;=C888,"سعر العرض = السعر أو أعلى",IF(AND(J888&lt;&gt;"",N(J888)&lt;0,M888&lt;&gt;"نعم"),"تحت التكلفة",IF($B$4="","حط نهاية العرض فوق",IF(AND($B$2&lt;&gt;"",$B$4&lt;$B$2),"النهاية قبل البداية",IF($B$4&lt;TODAY(),"تاريخ النهاية راح",IF(D888="","تمام، بس بدون تكلفة (ما نقدر نحسب ربحك)",IF(N(J888)&lt;0,"تحت التكلفة، وانت قاصد",IF(K888&lt;$B$7,"تمام، بس هامشك أقل من حدّك","جاهز")))))))))))))))</f>
        <v/>
      </c>
      <c r="O888" s="19" t="b">
        <f>AND(N888&lt;&gt;"",ISNA(MATCH(N888,{"رقم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89">
      <c r="A889" s="13"/>
      <c r="B889" s="14"/>
      <c r="C889" s="15"/>
      <c r="D889" s="15"/>
      <c r="E889" s="15"/>
      <c r="F889" s="16"/>
      <c r="G889" s="15"/>
      <c r="H889" s="17" t="str">
        <f>IF(OR(C889="",AND(F889="",G889="")),"",IF(G889&lt;&gt;"",ROUND(G889,2),IF($B$8="ريال كامل",ROUNDDOWN(C889*(1-IF(F889&gt;1,F889/100,F889)),0),IF($B$8="ينتهي بـ ٩",ROUND((C889*(1-IF(F889&gt;1,F889/100,F889))+1)/10,0)*10-1,ROUND(C889*(1-IF(F889&gt;1,F889/100,F889)),2)))))</f>
        <v/>
      </c>
      <c r="I889" s="17" t="str">
        <f>IF(OR(C889="",D889=""),"",ROUND(C889/IF($B$5="نعم",1+$B$6,1)-D889-N(E889),2))</f>
        <v/>
      </c>
      <c r="J889" s="17" t="str">
        <f>IF(OR(H889="",D889=""),"",ROUND(H889/IF($B$5="نعم",1+$B$6,1)-D889-N(E889),2))</f>
        <v/>
      </c>
      <c r="K889" s="18" t="str">
        <f>IF(OR(J889="",N(H889)&lt;=0),"",J889/(H889/IF($B$5="نعم",1+$B$6,1)))</f>
        <v/>
      </c>
      <c r="L889" s="18" t="str">
        <f>IF(OR(I889="",J889="",N(I889)&lt;=0),"",1-J889/I889)</f>
        <v/>
      </c>
      <c r="M889" s="14"/>
      <c r="N889" s="19" t="str">
        <f>IF(AND(A889="",C889=""),"",IF(A889="","رقم المنتج ناقص",IF(AND($B$9="سلة",ISERROR(VALUE(A889))),"رقم المنتج: أرقام إنجليزية بس",IF(COUNTIF($A$11:$A$1010,A889)&gt;1,"رقم المنتج مكرر",IF(C889="","السعر الحالي ناقص",IF(H889="","حط نسبة خصم أو سعر عرض",IF(H889&lt;=0,"سعر العرض لازم يكون أكبر من صفر",IF(H889&gt;=C889,"سعر العرض = السعر أو أعلى",IF(AND(J889&lt;&gt;"",N(J889)&lt;0,M889&lt;&gt;"نعم"),"تحت التكلفة",IF($B$4="","حط نهاية العرض فوق",IF(AND($B$2&lt;&gt;"",$B$4&lt;$B$2),"النهاية قبل البداية",IF($B$4&lt;TODAY(),"تاريخ النهاية راح",IF(D889="","تمام، بس بدون تكلفة (ما نقدر نحسب ربحك)",IF(N(J889)&lt;0,"تحت التكلفة، وانت قاصد",IF(K889&lt;$B$7,"تمام، بس هامشك أقل من حدّك","جاهز")))))))))))))))</f>
        <v/>
      </c>
      <c r="O889" s="19" t="b">
        <f>AND(N889&lt;&gt;"",ISNA(MATCH(N889,{"رقم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0">
      <c r="A890" s="13"/>
      <c r="B890" s="14"/>
      <c r="C890" s="15"/>
      <c r="D890" s="15"/>
      <c r="E890" s="15"/>
      <c r="F890" s="16"/>
      <c r="G890" s="15"/>
      <c r="H890" s="17" t="str">
        <f>IF(OR(C890="",AND(F890="",G890="")),"",IF(G890&lt;&gt;"",ROUND(G890,2),IF($B$8="ريال كامل",ROUNDDOWN(C890*(1-IF(F890&gt;1,F890/100,F890)),0),IF($B$8="ينتهي بـ ٩",ROUND((C890*(1-IF(F890&gt;1,F890/100,F890))+1)/10,0)*10-1,ROUND(C890*(1-IF(F890&gt;1,F890/100,F890)),2)))))</f>
        <v/>
      </c>
      <c r="I890" s="17" t="str">
        <f>IF(OR(C890="",D890=""),"",ROUND(C890/IF($B$5="نعم",1+$B$6,1)-D890-N(E890),2))</f>
        <v/>
      </c>
      <c r="J890" s="17" t="str">
        <f>IF(OR(H890="",D890=""),"",ROUND(H890/IF($B$5="نعم",1+$B$6,1)-D890-N(E890),2))</f>
        <v/>
      </c>
      <c r="K890" s="18" t="str">
        <f>IF(OR(J890="",N(H890)&lt;=0),"",J890/(H890/IF($B$5="نعم",1+$B$6,1)))</f>
        <v/>
      </c>
      <c r="L890" s="18" t="str">
        <f>IF(OR(I890="",J890="",N(I890)&lt;=0),"",1-J890/I890)</f>
        <v/>
      </c>
      <c r="M890" s="14"/>
      <c r="N890" s="19" t="str">
        <f>IF(AND(A890="",C890=""),"",IF(A890="","رقم المنتج ناقص",IF(AND($B$9="سلة",ISERROR(VALUE(A890))),"رقم المنتج: أرقام إنجليزية بس",IF(COUNTIF($A$11:$A$1010,A890)&gt;1,"رقم المنتج مكرر",IF(C890="","السعر الحالي ناقص",IF(H890="","حط نسبة خصم أو سعر عرض",IF(H890&lt;=0,"سعر العرض لازم يكون أكبر من صفر",IF(H890&gt;=C890,"سعر العرض = السعر أو أعلى",IF(AND(J890&lt;&gt;"",N(J890)&lt;0,M890&lt;&gt;"نعم"),"تحت التكلفة",IF($B$4="","حط نهاية العرض فوق",IF(AND($B$2&lt;&gt;"",$B$4&lt;$B$2),"النهاية قبل البداية",IF($B$4&lt;TODAY(),"تاريخ النهاية راح",IF(D890="","تمام، بس بدون تكلفة (ما نقدر نحسب ربحك)",IF(N(J890)&lt;0,"تحت التكلفة، وانت قاصد",IF(K890&lt;$B$7,"تمام، بس هامشك أقل من حدّك","جاهز")))))))))))))))</f>
        <v/>
      </c>
      <c r="O890" s="19" t="b">
        <f>AND(N890&lt;&gt;"",ISNA(MATCH(N890,{"رقم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1">
      <c r="A891" s="13"/>
      <c r="B891" s="14"/>
      <c r="C891" s="15"/>
      <c r="D891" s="15"/>
      <c r="E891" s="15"/>
      <c r="F891" s="16"/>
      <c r="G891" s="15"/>
      <c r="H891" s="17" t="str">
        <f>IF(OR(C891="",AND(F891="",G891="")),"",IF(G891&lt;&gt;"",ROUND(G891,2),IF($B$8="ريال كامل",ROUNDDOWN(C891*(1-IF(F891&gt;1,F891/100,F891)),0),IF($B$8="ينتهي بـ ٩",ROUND((C891*(1-IF(F891&gt;1,F891/100,F891))+1)/10,0)*10-1,ROUND(C891*(1-IF(F891&gt;1,F891/100,F891)),2)))))</f>
        <v/>
      </c>
      <c r="I891" s="17" t="str">
        <f>IF(OR(C891="",D891=""),"",ROUND(C891/IF($B$5="نعم",1+$B$6,1)-D891-N(E891),2))</f>
        <v/>
      </c>
      <c r="J891" s="17" t="str">
        <f>IF(OR(H891="",D891=""),"",ROUND(H891/IF($B$5="نعم",1+$B$6,1)-D891-N(E891),2))</f>
        <v/>
      </c>
      <c r="K891" s="18" t="str">
        <f>IF(OR(J891="",N(H891)&lt;=0),"",J891/(H891/IF($B$5="نعم",1+$B$6,1)))</f>
        <v/>
      </c>
      <c r="L891" s="18" t="str">
        <f>IF(OR(I891="",J891="",N(I891)&lt;=0),"",1-J891/I891)</f>
        <v/>
      </c>
      <c r="M891" s="14"/>
      <c r="N891" s="19" t="str">
        <f>IF(AND(A891="",C891=""),"",IF(A891="","رقم المنتج ناقص",IF(AND($B$9="سلة",ISERROR(VALUE(A891))),"رقم المنتج: أرقام إنجليزية بس",IF(COUNTIF($A$11:$A$1010,A891)&gt;1,"رقم المنتج مكرر",IF(C891="","السعر الحالي ناقص",IF(H891="","حط نسبة خصم أو سعر عرض",IF(H891&lt;=0,"سعر العرض لازم يكون أكبر من صفر",IF(H891&gt;=C891,"سعر العرض = السعر أو أعلى",IF(AND(J891&lt;&gt;"",N(J891)&lt;0,M891&lt;&gt;"نعم"),"تحت التكلفة",IF($B$4="","حط نهاية العرض فوق",IF(AND($B$2&lt;&gt;"",$B$4&lt;$B$2),"النهاية قبل البداية",IF($B$4&lt;TODAY(),"تاريخ النهاية راح",IF(D891="","تمام، بس بدون تكلفة (ما نقدر نحسب ربحك)",IF(N(J891)&lt;0,"تحت التكلفة، وانت قاصد",IF(K891&lt;$B$7,"تمام، بس هامشك أقل من حدّك","جاهز")))))))))))))))</f>
        <v/>
      </c>
      <c r="O891" s="19" t="b">
        <f>AND(N891&lt;&gt;"",ISNA(MATCH(N891,{"رقم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2">
      <c r="A892" s="13"/>
      <c r="B892" s="14"/>
      <c r="C892" s="15"/>
      <c r="D892" s="15"/>
      <c r="E892" s="15"/>
      <c r="F892" s="16"/>
      <c r="G892" s="15"/>
      <c r="H892" s="17" t="str">
        <f>IF(OR(C892="",AND(F892="",G892="")),"",IF(G892&lt;&gt;"",ROUND(G892,2),IF($B$8="ريال كامل",ROUNDDOWN(C892*(1-IF(F892&gt;1,F892/100,F892)),0),IF($B$8="ينتهي بـ ٩",ROUND((C892*(1-IF(F892&gt;1,F892/100,F892))+1)/10,0)*10-1,ROUND(C892*(1-IF(F892&gt;1,F892/100,F892)),2)))))</f>
        <v/>
      </c>
      <c r="I892" s="17" t="str">
        <f>IF(OR(C892="",D892=""),"",ROUND(C892/IF($B$5="نعم",1+$B$6,1)-D892-N(E892),2))</f>
        <v/>
      </c>
      <c r="J892" s="17" t="str">
        <f>IF(OR(H892="",D892=""),"",ROUND(H892/IF($B$5="نعم",1+$B$6,1)-D892-N(E892),2))</f>
        <v/>
      </c>
      <c r="K892" s="18" t="str">
        <f>IF(OR(J892="",N(H892)&lt;=0),"",J892/(H892/IF($B$5="نعم",1+$B$6,1)))</f>
        <v/>
      </c>
      <c r="L892" s="18" t="str">
        <f>IF(OR(I892="",J892="",N(I892)&lt;=0),"",1-J892/I892)</f>
        <v/>
      </c>
      <c r="M892" s="14"/>
      <c r="N892" s="19" t="str">
        <f>IF(AND(A892="",C892=""),"",IF(A892="","رقم المنتج ناقص",IF(AND($B$9="سلة",ISERROR(VALUE(A892))),"رقم المنتج: أرقام إنجليزية بس",IF(COUNTIF($A$11:$A$1010,A892)&gt;1,"رقم المنتج مكرر",IF(C892="","السعر الحالي ناقص",IF(H892="","حط نسبة خصم أو سعر عرض",IF(H892&lt;=0,"سعر العرض لازم يكون أكبر من صفر",IF(H892&gt;=C892,"سعر العرض = السعر أو أعلى",IF(AND(J892&lt;&gt;"",N(J892)&lt;0,M892&lt;&gt;"نعم"),"تحت التكلفة",IF($B$4="","حط نهاية العرض فوق",IF(AND($B$2&lt;&gt;"",$B$4&lt;$B$2),"النهاية قبل البداية",IF($B$4&lt;TODAY(),"تاريخ النهاية راح",IF(D892="","تمام، بس بدون تكلفة (ما نقدر نحسب ربحك)",IF(N(J892)&lt;0,"تحت التكلفة، وانت قاصد",IF(K892&lt;$B$7,"تمام، بس هامشك أقل من حدّك","جاهز")))))))))))))))</f>
        <v/>
      </c>
      <c r="O892" s="19" t="b">
        <f>AND(N892&lt;&gt;"",ISNA(MATCH(N892,{"رقم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3">
      <c r="A893" s="13"/>
      <c r="B893" s="14"/>
      <c r="C893" s="15"/>
      <c r="D893" s="15"/>
      <c r="E893" s="15"/>
      <c r="F893" s="16"/>
      <c r="G893" s="15"/>
      <c r="H893" s="17" t="str">
        <f>IF(OR(C893="",AND(F893="",G893="")),"",IF(G893&lt;&gt;"",ROUND(G893,2),IF($B$8="ريال كامل",ROUNDDOWN(C893*(1-IF(F893&gt;1,F893/100,F893)),0),IF($B$8="ينتهي بـ ٩",ROUND((C893*(1-IF(F893&gt;1,F893/100,F893))+1)/10,0)*10-1,ROUND(C893*(1-IF(F893&gt;1,F893/100,F893)),2)))))</f>
        <v/>
      </c>
      <c r="I893" s="17" t="str">
        <f>IF(OR(C893="",D893=""),"",ROUND(C893/IF($B$5="نعم",1+$B$6,1)-D893-N(E893),2))</f>
        <v/>
      </c>
      <c r="J893" s="17" t="str">
        <f>IF(OR(H893="",D893=""),"",ROUND(H893/IF($B$5="نعم",1+$B$6,1)-D893-N(E893),2))</f>
        <v/>
      </c>
      <c r="K893" s="18" t="str">
        <f>IF(OR(J893="",N(H893)&lt;=0),"",J893/(H893/IF($B$5="نعم",1+$B$6,1)))</f>
        <v/>
      </c>
      <c r="L893" s="18" t="str">
        <f>IF(OR(I893="",J893="",N(I893)&lt;=0),"",1-J893/I893)</f>
        <v/>
      </c>
      <c r="M893" s="14"/>
      <c r="N893" s="19" t="str">
        <f>IF(AND(A893="",C893=""),"",IF(A893="","رقم المنتج ناقص",IF(AND($B$9="سلة",ISERROR(VALUE(A893))),"رقم المنتج: أرقام إنجليزية بس",IF(COUNTIF($A$11:$A$1010,A893)&gt;1,"رقم المنتج مكرر",IF(C893="","السعر الحالي ناقص",IF(H893="","حط نسبة خصم أو سعر عرض",IF(H893&lt;=0,"سعر العرض لازم يكون أكبر من صفر",IF(H893&gt;=C893,"سعر العرض = السعر أو أعلى",IF(AND(J893&lt;&gt;"",N(J893)&lt;0,M893&lt;&gt;"نعم"),"تحت التكلفة",IF($B$4="","حط نهاية العرض فوق",IF(AND($B$2&lt;&gt;"",$B$4&lt;$B$2),"النهاية قبل البداية",IF($B$4&lt;TODAY(),"تاريخ النهاية راح",IF(D893="","تمام، بس بدون تكلفة (ما نقدر نحسب ربحك)",IF(N(J893)&lt;0,"تحت التكلفة، وانت قاصد",IF(K893&lt;$B$7,"تمام، بس هامشك أقل من حدّك","جاهز")))))))))))))))</f>
        <v/>
      </c>
      <c r="O893" s="19" t="b">
        <f>AND(N893&lt;&gt;"",ISNA(MATCH(N893,{"رقم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4">
      <c r="A894" s="13"/>
      <c r="B894" s="14"/>
      <c r="C894" s="15"/>
      <c r="D894" s="15"/>
      <c r="E894" s="15"/>
      <c r="F894" s="16"/>
      <c r="G894" s="15"/>
      <c r="H894" s="17" t="str">
        <f>IF(OR(C894="",AND(F894="",G894="")),"",IF(G894&lt;&gt;"",ROUND(G894,2),IF($B$8="ريال كامل",ROUNDDOWN(C894*(1-IF(F894&gt;1,F894/100,F894)),0),IF($B$8="ينتهي بـ ٩",ROUND((C894*(1-IF(F894&gt;1,F894/100,F894))+1)/10,0)*10-1,ROUND(C894*(1-IF(F894&gt;1,F894/100,F894)),2)))))</f>
        <v/>
      </c>
      <c r="I894" s="17" t="str">
        <f>IF(OR(C894="",D894=""),"",ROUND(C894/IF($B$5="نعم",1+$B$6,1)-D894-N(E894),2))</f>
        <v/>
      </c>
      <c r="J894" s="17" t="str">
        <f>IF(OR(H894="",D894=""),"",ROUND(H894/IF($B$5="نعم",1+$B$6,1)-D894-N(E894),2))</f>
        <v/>
      </c>
      <c r="K894" s="18" t="str">
        <f>IF(OR(J894="",N(H894)&lt;=0),"",J894/(H894/IF($B$5="نعم",1+$B$6,1)))</f>
        <v/>
      </c>
      <c r="L894" s="18" t="str">
        <f>IF(OR(I894="",J894="",N(I894)&lt;=0),"",1-J894/I894)</f>
        <v/>
      </c>
      <c r="M894" s="14"/>
      <c r="N894" s="19" t="str">
        <f>IF(AND(A894="",C894=""),"",IF(A894="","رقم المنتج ناقص",IF(AND($B$9="سلة",ISERROR(VALUE(A894))),"رقم المنتج: أرقام إنجليزية بس",IF(COUNTIF($A$11:$A$1010,A894)&gt;1,"رقم المنتج مكرر",IF(C894="","السعر الحالي ناقص",IF(H894="","حط نسبة خصم أو سعر عرض",IF(H894&lt;=0,"سعر العرض لازم يكون أكبر من صفر",IF(H894&gt;=C894,"سعر العرض = السعر أو أعلى",IF(AND(J894&lt;&gt;"",N(J894)&lt;0,M894&lt;&gt;"نعم"),"تحت التكلفة",IF($B$4="","حط نهاية العرض فوق",IF(AND($B$2&lt;&gt;"",$B$4&lt;$B$2),"النهاية قبل البداية",IF($B$4&lt;TODAY(),"تاريخ النهاية راح",IF(D894="","تمام، بس بدون تكلفة (ما نقدر نحسب ربحك)",IF(N(J894)&lt;0,"تحت التكلفة، وانت قاصد",IF(K894&lt;$B$7,"تمام، بس هامشك أقل من حدّك","جاهز")))))))))))))))</f>
        <v/>
      </c>
      <c r="O894" s="19" t="b">
        <f>AND(N894&lt;&gt;"",ISNA(MATCH(N894,{"رقم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5">
      <c r="A895" s="13"/>
      <c r="B895" s="14"/>
      <c r="C895" s="15"/>
      <c r="D895" s="15"/>
      <c r="E895" s="15"/>
      <c r="F895" s="16"/>
      <c r="G895" s="15"/>
      <c r="H895" s="17" t="str">
        <f>IF(OR(C895="",AND(F895="",G895="")),"",IF(G895&lt;&gt;"",ROUND(G895,2),IF($B$8="ريال كامل",ROUNDDOWN(C895*(1-IF(F895&gt;1,F895/100,F895)),0),IF($B$8="ينتهي بـ ٩",ROUND((C895*(1-IF(F895&gt;1,F895/100,F895))+1)/10,0)*10-1,ROUND(C895*(1-IF(F895&gt;1,F895/100,F895)),2)))))</f>
        <v/>
      </c>
      <c r="I895" s="17" t="str">
        <f>IF(OR(C895="",D895=""),"",ROUND(C895/IF($B$5="نعم",1+$B$6,1)-D895-N(E895),2))</f>
        <v/>
      </c>
      <c r="J895" s="17" t="str">
        <f>IF(OR(H895="",D895=""),"",ROUND(H895/IF($B$5="نعم",1+$B$6,1)-D895-N(E895),2))</f>
        <v/>
      </c>
      <c r="K895" s="18" t="str">
        <f>IF(OR(J895="",N(H895)&lt;=0),"",J895/(H895/IF($B$5="نعم",1+$B$6,1)))</f>
        <v/>
      </c>
      <c r="L895" s="18" t="str">
        <f>IF(OR(I895="",J895="",N(I895)&lt;=0),"",1-J895/I895)</f>
        <v/>
      </c>
      <c r="M895" s="14"/>
      <c r="N895" s="19" t="str">
        <f>IF(AND(A895="",C895=""),"",IF(A895="","رقم المنتج ناقص",IF(AND($B$9="سلة",ISERROR(VALUE(A895))),"رقم المنتج: أرقام إنجليزية بس",IF(COUNTIF($A$11:$A$1010,A895)&gt;1,"رقم المنتج مكرر",IF(C895="","السعر الحالي ناقص",IF(H895="","حط نسبة خصم أو سعر عرض",IF(H895&lt;=0,"سعر العرض لازم يكون أكبر من صفر",IF(H895&gt;=C895,"سعر العرض = السعر أو أعلى",IF(AND(J895&lt;&gt;"",N(J895)&lt;0,M895&lt;&gt;"نعم"),"تحت التكلفة",IF($B$4="","حط نهاية العرض فوق",IF(AND($B$2&lt;&gt;"",$B$4&lt;$B$2),"النهاية قبل البداية",IF($B$4&lt;TODAY(),"تاريخ النهاية راح",IF(D895="","تمام، بس بدون تكلفة (ما نقدر نحسب ربحك)",IF(N(J895)&lt;0,"تحت التكلفة، وانت قاصد",IF(K895&lt;$B$7,"تمام، بس هامشك أقل من حدّك","جاهز")))))))))))))))</f>
        <v/>
      </c>
      <c r="O895" s="19" t="b">
        <f>AND(N895&lt;&gt;"",ISNA(MATCH(N895,{"رقم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6">
      <c r="A896" s="13"/>
      <c r="B896" s="14"/>
      <c r="C896" s="15"/>
      <c r="D896" s="15"/>
      <c r="E896" s="15"/>
      <c r="F896" s="16"/>
      <c r="G896" s="15"/>
      <c r="H896" s="17" t="str">
        <f>IF(OR(C896="",AND(F896="",G896="")),"",IF(G896&lt;&gt;"",ROUND(G896,2),IF($B$8="ريال كامل",ROUNDDOWN(C896*(1-IF(F896&gt;1,F896/100,F896)),0),IF($B$8="ينتهي بـ ٩",ROUND((C896*(1-IF(F896&gt;1,F896/100,F896))+1)/10,0)*10-1,ROUND(C896*(1-IF(F896&gt;1,F896/100,F896)),2)))))</f>
        <v/>
      </c>
      <c r="I896" s="17" t="str">
        <f>IF(OR(C896="",D896=""),"",ROUND(C896/IF($B$5="نعم",1+$B$6,1)-D896-N(E896),2))</f>
        <v/>
      </c>
      <c r="J896" s="17" t="str">
        <f>IF(OR(H896="",D896=""),"",ROUND(H896/IF($B$5="نعم",1+$B$6,1)-D896-N(E896),2))</f>
        <v/>
      </c>
      <c r="K896" s="18" t="str">
        <f>IF(OR(J896="",N(H896)&lt;=0),"",J896/(H896/IF($B$5="نعم",1+$B$6,1)))</f>
        <v/>
      </c>
      <c r="L896" s="18" t="str">
        <f>IF(OR(I896="",J896="",N(I896)&lt;=0),"",1-J896/I896)</f>
        <v/>
      </c>
      <c r="M896" s="14"/>
      <c r="N896" s="19" t="str">
        <f>IF(AND(A896="",C896=""),"",IF(A896="","رقم المنتج ناقص",IF(AND($B$9="سلة",ISERROR(VALUE(A896))),"رقم المنتج: أرقام إنجليزية بس",IF(COUNTIF($A$11:$A$1010,A896)&gt;1,"رقم المنتج مكرر",IF(C896="","السعر الحالي ناقص",IF(H896="","حط نسبة خصم أو سعر عرض",IF(H896&lt;=0,"سعر العرض لازم يكون أكبر من صفر",IF(H896&gt;=C896,"سعر العرض = السعر أو أعلى",IF(AND(J896&lt;&gt;"",N(J896)&lt;0,M896&lt;&gt;"نعم"),"تحت التكلفة",IF($B$4="","حط نهاية العرض فوق",IF(AND($B$2&lt;&gt;"",$B$4&lt;$B$2),"النهاية قبل البداية",IF($B$4&lt;TODAY(),"تاريخ النهاية راح",IF(D896="","تمام، بس بدون تكلفة (ما نقدر نحسب ربحك)",IF(N(J896)&lt;0,"تحت التكلفة، وانت قاصد",IF(K896&lt;$B$7,"تمام، بس هامشك أقل من حدّك","جاهز")))))))))))))))</f>
        <v/>
      </c>
      <c r="O896" s="19" t="b">
        <f>AND(N896&lt;&gt;"",ISNA(MATCH(N896,{"رقم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7">
      <c r="A897" s="13"/>
      <c r="B897" s="14"/>
      <c r="C897" s="15"/>
      <c r="D897" s="15"/>
      <c r="E897" s="15"/>
      <c r="F897" s="16"/>
      <c r="G897" s="15"/>
      <c r="H897" s="17" t="str">
        <f>IF(OR(C897="",AND(F897="",G897="")),"",IF(G897&lt;&gt;"",ROUND(G897,2),IF($B$8="ريال كامل",ROUNDDOWN(C897*(1-IF(F897&gt;1,F897/100,F897)),0),IF($B$8="ينتهي بـ ٩",ROUND((C897*(1-IF(F897&gt;1,F897/100,F897))+1)/10,0)*10-1,ROUND(C897*(1-IF(F897&gt;1,F897/100,F897)),2)))))</f>
        <v/>
      </c>
      <c r="I897" s="17" t="str">
        <f>IF(OR(C897="",D897=""),"",ROUND(C897/IF($B$5="نعم",1+$B$6,1)-D897-N(E897),2))</f>
        <v/>
      </c>
      <c r="J897" s="17" t="str">
        <f>IF(OR(H897="",D897=""),"",ROUND(H897/IF($B$5="نعم",1+$B$6,1)-D897-N(E897),2))</f>
        <v/>
      </c>
      <c r="K897" s="18" t="str">
        <f>IF(OR(J897="",N(H897)&lt;=0),"",J897/(H897/IF($B$5="نعم",1+$B$6,1)))</f>
        <v/>
      </c>
      <c r="L897" s="18" t="str">
        <f>IF(OR(I897="",J897="",N(I897)&lt;=0),"",1-J897/I897)</f>
        <v/>
      </c>
      <c r="M897" s="14"/>
      <c r="N897" s="19" t="str">
        <f>IF(AND(A897="",C897=""),"",IF(A897="","رقم المنتج ناقص",IF(AND($B$9="سلة",ISERROR(VALUE(A897))),"رقم المنتج: أرقام إنجليزية بس",IF(COUNTIF($A$11:$A$1010,A897)&gt;1,"رقم المنتج مكرر",IF(C897="","السعر الحالي ناقص",IF(H897="","حط نسبة خصم أو سعر عرض",IF(H897&lt;=0,"سعر العرض لازم يكون أكبر من صفر",IF(H897&gt;=C897,"سعر العرض = السعر أو أعلى",IF(AND(J897&lt;&gt;"",N(J897)&lt;0,M897&lt;&gt;"نعم"),"تحت التكلفة",IF($B$4="","حط نهاية العرض فوق",IF(AND($B$2&lt;&gt;"",$B$4&lt;$B$2),"النهاية قبل البداية",IF($B$4&lt;TODAY(),"تاريخ النهاية راح",IF(D897="","تمام، بس بدون تكلفة (ما نقدر نحسب ربحك)",IF(N(J897)&lt;0,"تحت التكلفة، وانت قاصد",IF(K897&lt;$B$7,"تمام، بس هامشك أقل من حدّك","جاهز")))))))))))))))</f>
        <v/>
      </c>
      <c r="O897" s="19" t="b">
        <f>AND(N897&lt;&gt;"",ISNA(MATCH(N897,{"رقم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8">
      <c r="A898" s="13"/>
      <c r="B898" s="14"/>
      <c r="C898" s="15"/>
      <c r="D898" s="15"/>
      <c r="E898" s="15"/>
      <c r="F898" s="16"/>
      <c r="G898" s="15"/>
      <c r="H898" s="17" t="str">
        <f>IF(OR(C898="",AND(F898="",G898="")),"",IF(G898&lt;&gt;"",ROUND(G898,2),IF($B$8="ريال كامل",ROUNDDOWN(C898*(1-IF(F898&gt;1,F898/100,F898)),0),IF($B$8="ينتهي بـ ٩",ROUND((C898*(1-IF(F898&gt;1,F898/100,F898))+1)/10,0)*10-1,ROUND(C898*(1-IF(F898&gt;1,F898/100,F898)),2)))))</f>
        <v/>
      </c>
      <c r="I898" s="17" t="str">
        <f>IF(OR(C898="",D898=""),"",ROUND(C898/IF($B$5="نعم",1+$B$6,1)-D898-N(E898),2))</f>
        <v/>
      </c>
      <c r="J898" s="17" t="str">
        <f>IF(OR(H898="",D898=""),"",ROUND(H898/IF($B$5="نعم",1+$B$6,1)-D898-N(E898),2))</f>
        <v/>
      </c>
      <c r="K898" s="18" t="str">
        <f>IF(OR(J898="",N(H898)&lt;=0),"",J898/(H898/IF($B$5="نعم",1+$B$6,1)))</f>
        <v/>
      </c>
      <c r="L898" s="18" t="str">
        <f>IF(OR(I898="",J898="",N(I898)&lt;=0),"",1-J898/I898)</f>
        <v/>
      </c>
      <c r="M898" s="14"/>
      <c r="N898" s="19" t="str">
        <f>IF(AND(A898="",C898=""),"",IF(A898="","رقم المنتج ناقص",IF(AND($B$9="سلة",ISERROR(VALUE(A898))),"رقم المنتج: أرقام إنجليزية بس",IF(COUNTIF($A$11:$A$1010,A898)&gt;1,"رقم المنتج مكرر",IF(C898="","السعر الحالي ناقص",IF(H898="","حط نسبة خصم أو سعر عرض",IF(H898&lt;=0,"سعر العرض لازم يكون أكبر من صفر",IF(H898&gt;=C898,"سعر العرض = السعر أو أعلى",IF(AND(J898&lt;&gt;"",N(J898)&lt;0,M898&lt;&gt;"نعم"),"تحت التكلفة",IF($B$4="","حط نهاية العرض فوق",IF(AND($B$2&lt;&gt;"",$B$4&lt;$B$2),"النهاية قبل البداية",IF($B$4&lt;TODAY(),"تاريخ النهاية راح",IF(D898="","تمام، بس بدون تكلفة (ما نقدر نحسب ربحك)",IF(N(J898)&lt;0,"تحت التكلفة، وانت قاصد",IF(K898&lt;$B$7,"تمام، بس هامشك أقل من حدّك","جاهز")))))))))))))))</f>
        <v/>
      </c>
      <c r="O898" s="19" t="b">
        <f>AND(N898&lt;&gt;"",ISNA(MATCH(N898,{"رقم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899">
      <c r="A899" s="13"/>
      <c r="B899" s="14"/>
      <c r="C899" s="15"/>
      <c r="D899" s="15"/>
      <c r="E899" s="15"/>
      <c r="F899" s="16"/>
      <c r="G899" s="15"/>
      <c r="H899" s="17" t="str">
        <f>IF(OR(C899="",AND(F899="",G899="")),"",IF(G899&lt;&gt;"",ROUND(G899,2),IF($B$8="ريال كامل",ROUNDDOWN(C899*(1-IF(F899&gt;1,F899/100,F899)),0),IF($B$8="ينتهي بـ ٩",ROUND((C899*(1-IF(F899&gt;1,F899/100,F899))+1)/10,0)*10-1,ROUND(C899*(1-IF(F899&gt;1,F899/100,F899)),2)))))</f>
        <v/>
      </c>
      <c r="I899" s="17" t="str">
        <f>IF(OR(C899="",D899=""),"",ROUND(C899/IF($B$5="نعم",1+$B$6,1)-D899-N(E899),2))</f>
        <v/>
      </c>
      <c r="J899" s="17" t="str">
        <f>IF(OR(H899="",D899=""),"",ROUND(H899/IF($B$5="نعم",1+$B$6,1)-D899-N(E899),2))</f>
        <v/>
      </c>
      <c r="K899" s="18" t="str">
        <f>IF(OR(J899="",N(H899)&lt;=0),"",J899/(H899/IF($B$5="نعم",1+$B$6,1)))</f>
        <v/>
      </c>
      <c r="L899" s="18" t="str">
        <f>IF(OR(I899="",J899="",N(I899)&lt;=0),"",1-J899/I899)</f>
        <v/>
      </c>
      <c r="M899" s="14"/>
      <c r="N899" s="19" t="str">
        <f>IF(AND(A899="",C899=""),"",IF(A899="","رقم المنتج ناقص",IF(AND($B$9="سلة",ISERROR(VALUE(A899))),"رقم المنتج: أرقام إنجليزية بس",IF(COUNTIF($A$11:$A$1010,A899)&gt;1,"رقم المنتج مكرر",IF(C899="","السعر الحالي ناقص",IF(H899="","حط نسبة خصم أو سعر عرض",IF(H899&lt;=0,"سعر العرض لازم يكون أكبر من صفر",IF(H899&gt;=C899,"سعر العرض = السعر أو أعلى",IF(AND(J899&lt;&gt;"",N(J899)&lt;0,M899&lt;&gt;"نعم"),"تحت التكلفة",IF($B$4="","حط نهاية العرض فوق",IF(AND($B$2&lt;&gt;"",$B$4&lt;$B$2),"النهاية قبل البداية",IF($B$4&lt;TODAY(),"تاريخ النهاية راح",IF(D899="","تمام، بس بدون تكلفة (ما نقدر نحسب ربحك)",IF(N(J899)&lt;0,"تحت التكلفة، وانت قاصد",IF(K899&lt;$B$7,"تمام، بس هامشك أقل من حدّك","جاهز")))))))))))))))</f>
        <v/>
      </c>
      <c r="O899" s="19" t="b">
        <f>AND(N899&lt;&gt;"",ISNA(MATCH(N899,{"رقم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0">
      <c r="A900" s="13"/>
      <c r="B900" s="14"/>
      <c r="C900" s="15"/>
      <c r="D900" s="15"/>
      <c r="E900" s="15"/>
      <c r="F900" s="16"/>
      <c r="G900" s="15"/>
      <c r="H900" s="17" t="str">
        <f>IF(OR(C900="",AND(F900="",G900="")),"",IF(G900&lt;&gt;"",ROUND(G900,2),IF($B$8="ريال كامل",ROUNDDOWN(C900*(1-IF(F900&gt;1,F900/100,F900)),0),IF($B$8="ينتهي بـ ٩",ROUND((C900*(1-IF(F900&gt;1,F900/100,F900))+1)/10,0)*10-1,ROUND(C900*(1-IF(F900&gt;1,F900/100,F900)),2)))))</f>
        <v/>
      </c>
      <c r="I900" s="17" t="str">
        <f>IF(OR(C900="",D900=""),"",ROUND(C900/IF($B$5="نعم",1+$B$6,1)-D900-N(E900),2))</f>
        <v/>
      </c>
      <c r="J900" s="17" t="str">
        <f>IF(OR(H900="",D900=""),"",ROUND(H900/IF($B$5="نعم",1+$B$6,1)-D900-N(E900),2))</f>
        <v/>
      </c>
      <c r="K900" s="18" t="str">
        <f>IF(OR(J900="",N(H900)&lt;=0),"",J900/(H900/IF($B$5="نعم",1+$B$6,1)))</f>
        <v/>
      </c>
      <c r="L900" s="18" t="str">
        <f>IF(OR(I900="",J900="",N(I900)&lt;=0),"",1-J900/I900)</f>
        <v/>
      </c>
      <c r="M900" s="14"/>
      <c r="N900" s="19" t="str">
        <f>IF(AND(A900="",C900=""),"",IF(A900="","رقم المنتج ناقص",IF(AND($B$9="سلة",ISERROR(VALUE(A900))),"رقم المنتج: أرقام إنجليزية بس",IF(COUNTIF($A$11:$A$1010,A900)&gt;1,"رقم المنتج مكرر",IF(C900="","السعر الحالي ناقص",IF(H900="","حط نسبة خصم أو سعر عرض",IF(H900&lt;=0,"سعر العرض لازم يكون أكبر من صفر",IF(H900&gt;=C900,"سعر العرض = السعر أو أعلى",IF(AND(J900&lt;&gt;"",N(J900)&lt;0,M900&lt;&gt;"نعم"),"تحت التكلفة",IF($B$4="","حط نهاية العرض فوق",IF(AND($B$2&lt;&gt;"",$B$4&lt;$B$2),"النهاية قبل البداية",IF($B$4&lt;TODAY(),"تاريخ النهاية راح",IF(D900="","تمام، بس بدون تكلفة (ما نقدر نحسب ربحك)",IF(N(J900)&lt;0,"تحت التكلفة، وانت قاصد",IF(K900&lt;$B$7,"تمام، بس هامشك أقل من حدّك","جاهز")))))))))))))))</f>
        <v/>
      </c>
      <c r="O900" s="19" t="b">
        <f>AND(N900&lt;&gt;"",ISNA(MATCH(N900,{"رقم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1">
      <c r="A901" s="13"/>
      <c r="B901" s="14"/>
      <c r="C901" s="15"/>
      <c r="D901" s="15"/>
      <c r="E901" s="15"/>
      <c r="F901" s="16"/>
      <c r="G901" s="15"/>
      <c r="H901" s="17" t="str">
        <f>IF(OR(C901="",AND(F901="",G901="")),"",IF(G901&lt;&gt;"",ROUND(G901,2),IF($B$8="ريال كامل",ROUNDDOWN(C901*(1-IF(F901&gt;1,F901/100,F901)),0),IF($B$8="ينتهي بـ ٩",ROUND((C901*(1-IF(F901&gt;1,F901/100,F901))+1)/10,0)*10-1,ROUND(C901*(1-IF(F901&gt;1,F901/100,F901)),2)))))</f>
        <v/>
      </c>
      <c r="I901" s="17" t="str">
        <f>IF(OR(C901="",D901=""),"",ROUND(C901/IF($B$5="نعم",1+$B$6,1)-D901-N(E901),2))</f>
        <v/>
      </c>
      <c r="J901" s="17" t="str">
        <f>IF(OR(H901="",D901=""),"",ROUND(H901/IF($B$5="نعم",1+$B$6,1)-D901-N(E901),2))</f>
        <v/>
      </c>
      <c r="K901" s="18" t="str">
        <f>IF(OR(J901="",N(H901)&lt;=0),"",J901/(H901/IF($B$5="نعم",1+$B$6,1)))</f>
        <v/>
      </c>
      <c r="L901" s="18" t="str">
        <f>IF(OR(I901="",J901="",N(I901)&lt;=0),"",1-J901/I901)</f>
        <v/>
      </c>
      <c r="M901" s="14"/>
      <c r="N901" s="19" t="str">
        <f>IF(AND(A901="",C901=""),"",IF(A901="","رقم المنتج ناقص",IF(AND($B$9="سلة",ISERROR(VALUE(A901))),"رقم المنتج: أرقام إنجليزية بس",IF(COUNTIF($A$11:$A$1010,A901)&gt;1,"رقم المنتج مكرر",IF(C901="","السعر الحالي ناقص",IF(H901="","حط نسبة خصم أو سعر عرض",IF(H901&lt;=0,"سعر العرض لازم يكون أكبر من صفر",IF(H901&gt;=C901,"سعر العرض = السعر أو أعلى",IF(AND(J901&lt;&gt;"",N(J901)&lt;0,M901&lt;&gt;"نعم"),"تحت التكلفة",IF($B$4="","حط نهاية العرض فوق",IF(AND($B$2&lt;&gt;"",$B$4&lt;$B$2),"النهاية قبل البداية",IF($B$4&lt;TODAY(),"تاريخ النهاية راح",IF(D901="","تمام، بس بدون تكلفة (ما نقدر نحسب ربحك)",IF(N(J901)&lt;0,"تحت التكلفة، وانت قاصد",IF(K901&lt;$B$7,"تمام، بس هامشك أقل من حدّك","جاهز")))))))))))))))</f>
        <v/>
      </c>
      <c r="O901" s="19" t="b">
        <f>AND(N901&lt;&gt;"",ISNA(MATCH(N901,{"رقم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2">
      <c r="A902" s="13"/>
      <c r="B902" s="14"/>
      <c r="C902" s="15"/>
      <c r="D902" s="15"/>
      <c r="E902" s="15"/>
      <c r="F902" s="16"/>
      <c r="G902" s="15"/>
      <c r="H902" s="17" t="str">
        <f>IF(OR(C902="",AND(F902="",G902="")),"",IF(G902&lt;&gt;"",ROUND(G902,2),IF($B$8="ريال كامل",ROUNDDOWN(C902*(1-IF(F902&gt;1,F902/100,F902)),0),IF($B$8="ينتهي بـ ٩",ROUND((C902*(1-IF(F902&gt;1,F902/100,F902))+1)/10,0)*10-1,ROUND(C902*(1-IF(F902&gt;1,F902/100,F902)),2)))))</f>
        <v/>
      </c>
      <c r="I902" s="17" t="str">
        <f>IF(OR(C902="",D902=""),"",ROUND(C902/IF($B$5="نعم",1+$B$6,1)-D902-N(E902),2))</f>
        <v/>
      </c>
      <c r="J902" s="17" t="str">
        <f>IF(OR(H902="",D902=""),"",ROUND(H902/IF($B$5="نعم",1+$B$6,1)-D902-N(E902),2))</f>
        <v/>
      </c>
      <c r="K902" s="18" t="str">
        <f>IF(OR(J902="",N(H902)&lt;=0),"",J902/(H902/IF($B$5="نعم",1+$B$6,1)))</f>
        <v/>
      </c>
      <c r="L902" s="18" t="str">
        <f>IF(OR(I902="",J902="",N(I902)&lt;=0),"",1-J902/I902)</f>
        <v/>
      </c>
      <c r="M902" s="14"/>
      <c r="N902" s="19" t="str">
        <f>IF(AND(A902="",C902=""),"",IF(A902="","رقم المنتج ناقص",IF(AND($B$9="سلة",ISERROR(VALUE(A902))),"رقم المنتج: أرقام إنجليزية بس",IF(COUNTIF($A$11:$A$1010,A902)&gt;1,"رقم المنتج مكرر",IF(C902="","السعر الحالي ناقص",IF(H902="","حط نسبة خصم أو سعر عرض",IF(H902&lt;=0,"سعر العرض لازم يكون أكبر من صفر",IF(H902&gt;=C902,"سعر العرض = السعر أو أعلى",IF(AND(J902&lt;&gt;"",N(J902)&lt;0,M902&lt;&gt;"نعم"),"تحت التكلفة",IF($B$4="","حط نهاية العرض فوق",IF(AND($B$2&lt;&gt;"",$B$4&lt;$B$2),"النهاية قبل البداية",IF($B$4&lt;TODAY(),"تاريخ النهاية راح",IF(D902="","تمام، بس بدون تكلفة (ما نقدر نحسب ربحك)",IF(N(J902)&lt;0,"تحت التكلفة، وانت قاصد",IF(K902&lt;$B$7,"تمام، بس هامشك أقل من حدّك","جاهز")))))))))))))))</f>
        <v/>
      </c>
      <c r="O902" s="19" t="b">
        <f>AND(N902&lt;&gt;"",ISNA(MATCH(N902,{"رقم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3">
      <c r="A903" s="13"/>
      <c r="B903" s="14"/>
      <c r="C903" s="15"/>
      <c r="D903" s="15"/>
      <c r="E903" s="15"/>
      <c r="F903" s="16"/>
      <c r="G903" s="15"/>
      <c r="H903" s="17" t="str">
        <f>IF(OR(C903="",AND(F903="",G903="")),"",IF(G903&lt;&gt;"",ROUND(G903,2),IF($B$8="ريال كامل",ROUNDDOWN(C903*(1-IF(F903&gt;1,F903/100,F903)),0),IF($B$8="ينتهي بـ ٩",ROUND((C903*(1-IF(F903&gt;1,F903/100,F903))+1)/10,0)*10-1,ROUND(C903*(1-IF(F903&gt;1,F903/100,F903)),2)))))</f>
        <v/>
      </c>
      <c r="I903" s="17" t="str">
        <f>IF(OR(C903="",D903=""),"",ROUND(C903/IF($B$5="نعم",1+$B$6,1)-D903-N(E903),2))</f>
        <v/>
      </c>
      <c r="J903" s="17" t="str">
        <f>IF(OR(H903="",D903=""),"",ROUND(H903/IF($B$5="نعم",1+$B$6,1)-D903-N(E903),2))</f>
        <v/>
      </c>
      <c r="K903" s="18" t="str">
        <f>IF(OR(J903="",N(H903)&lt;=0),"",J903/(H903/IF($B$5="نعم",1+$B$6,1)))</f>
        <v/>
      </c>
      <c r="L903" s="18" t="str">
        <f>IF(OR(I903="",J903="",N(I903)&lt;=0),"",1-J903/I903)</f>
        <v/>
      </c>
      <c r="M903" s="14"/>
      <c r="N903" s="19" t="str">
        <f>IF(AND(A903="",C903=""),"",IF(A903="","رقم المنتج ناقص",IF(AND($B$9="سلة",ISERROR(VALUE(A903))),"رقم المنتج: أرقام إنجليزية بس",IF(COUNTIF($A$11:$A$1010,A903)&gt;1,"رقم المنتج مكرر",IF(C903="","السعر الحالي ناقص",IF(H903="","حط نسبة خصم أو سعر عرض",IF(H903&lt;=0,"سعر العرض لازم يكون أكبر من صفر",IF(H903&gt;=C903,"سعر العرض = السعر أو أعلى",IF(AND(J903&lt;&gt;"",N(J903)&lt;0,M903&lt;&gt;"نعم"),"تحت التكلفة",IF($B$4="","حط نهاية العرض فوق",IF(AND($B$2&lt;&gt;"",$B$4&lt;$B$2),"النهاية قبل البداية",IF($B$4&lt;TODAY(),"تاريخ النهاية راح",IF(D903="","تمام، بس بدون تكلفة (ما نقدر نحسب ربحك)",IF(N(J903)&lt;0,"تحت التكلفة، وانت قاصد",IF(K903&lt;$B$7,"تمام، بس هامشك أقل من حدّك","جاهز")))))))))))))))</f>
        <v/>
      </c>
      <c r="O903" s="19" t="b">
        <f>AND(N903&lt;&gt;"",ISNA(MATCH(N903,{"رقم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4">
      <c r="A904" s="13"/>
      <c r="B904" s="14"/>
      <c r="C904" s="15"/>
      <c r="D904" s="15"/>
      <c r="E904" s="15"/>
      <c r="F904" s="16"/>
      <c r="G904" s="15"/>
      <c r="H904" s="17" t="str">
        <f>IF(OR(C904="",AND(F904="",G904="")),"",IF(G904&lt;&gt;"",ROUND(G904,2),IF($B$8="ريال كامل",ROUNDDOWN(C904*(1-IF(F904&gt;1,F904/100,F904)),0),IF($B$8="ينتهي بـ ٩",ROUND((C904*(1-IF(F904&gt;1,F904/100,F904))+1)/10,0)*10-1,ROUND(C904*(1-IF(F904&gt;1,F904/100,F904)),2)))))</f>
        <v/>
      </c>
      <c r="I904" s="17" t="str">
        <f>IF(OR(C904="",D904=""),"",ROUND(C904/IF($B$5="نعم",1+$B$6,1)-D904-N(E904),2))</f>
        <v/>
      </c>
      <c r="J904" s="17" t="str">
        <f>IF(OR(H904="",D904=""),"",ROUND(H904/IF($B$5="نعم",1+$B$6,1)-D904-N(E904),2))</f>
        <v/>
      </c>
      <c r="K904" s="18" t="str">
        <f>IF(OR(J904="",N(H904)&lt;=0),"",J904/(H904/IF($B$5="نعم",1+$B$6,1)))</f>
        <v/>
      </c>
      <c r="L904" s="18" t="str">
        <f>IF(OR(I904="",J904="",N(I904)&lt;=0),"",1-J904/I904)</f>
        <v/>
      </c>
      <c r="M904" s="14"/>
      <c r="N904" s="19" t="str">
        <f>IF(AND(A904="",C904=""),"",IF(A904="","رقم المنتج ناقص",IF(AND($B$9="سلة",ISERROR(VALUE(A904))),"رقم المنتج: أرقام إنجليزية بس",IF(COUNTIF($A$11:$A$1010,A904)&gt;1,"رقم المنتج مكرر",IF(C904="","السعر الحالي ناقص",IF(H904="","حط نسبة خصم أو سعر عرض",IF(H904&lt;=0,"سعر العرض لازم يكون أكبر من صفر",IF(H904&gt;=C904,"سعر العرض = السعر أو أعلى",IF(AND(J904&lt;&gt;"",N(J904)&lt;0,M904&lt;&gt;"نعم"),"تحت التكلفة",IF($B$4="","حط نهاية العرض فوق",IF(AND($B$2&lt;&gt;"",$B$4&lt;$B$2),"النهاية قبل البداية",IF($B$4&lt;TODAY(),"تاريخ النهاية راح",IF(D904="","تمام، بس بدون تكلفة (ما نقدر نحسب ربحك)",IF(N(J904)&lt;0,"تحت التكلفة، وانت قاصد",IF(K904&lt;$B$7,"تمام، بس هامشك أقل من حدّك","جاهز")))))))))))))))</f>
        <v/>
      </c>
      <c r="O904" s="19" t="b">
        <f>AND(N904&lt;&gt;"",ISNA(MATCH(N904,{"رقم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5">
      <c r="A905" s="13"/>
      <c r="B905" s="14"/>
      <c r="C905" s="15"/>
      <c r="D905" s="15"/>
      <c r="E905" s="15"/>
      <c r="F905" s="16"/>
      <c r="G905" s="15"/>
      <c r="H905" s="17" t="str">
        <f>IF(OR(C905="",AND(F905="",G905="")),"",IF(G905&lt;&gt;"",ROUND(G905,2),IF($B$8="ريال كامل",ROUNDDOWN(C905*(1-IF(F905&gt;1,F905/100,F905)),0),IF($B$8="ينتهي بـ ٩",ROUND((C905*(1-IF(F905&gt;1,F905/100,F905))+1)/10,0)*10-1,ROUND(C905*(1-IF(F905&gt;1,F905/100,F905)),2)))))</f>
        <v/>
      </c>
      <c r="I905" s="17" t="str">
        <f>IF(OR(C905="",D905=""),"",ROUND(C905/IF($B$5="نعم",1+$B$6,1)-D905-N(E905),2))</f>
        <v/>
      </c>
      <c r="J905" s="17" t="str">
        <f>IF(OR(H905="",D905=""),"",ROUND(H905/IF($B$5="نعم",1+$B$6,1)-D905-N(E905),2))</f>
        <v/>
      </c>
      <c r="K905" s="18" t="str">
        <f>IF(OR(J905="",N(H905)&lt;=0),"",J905/(H905/IF($B$5="نعم",1+$B$6,1)))</f>
        <v/>
      </c>
      <c r="L905" s="18" t="str">
        <f>IF(OR(I905="",J905="",N(I905)&lt;=0),"",1-J905/I905)</f>
        <v/>
      </c>
      <c r="M905" s="14"/>
      <c r="N905" s="19" t="str">
        <f>IF(AND(A905="",C905=""),"",IF(A905="","رقم المنتج ناقص",IF(AND($B$9="سلة",ISERROR(VALUE(A905))),"رقم المنتج: أرقام إنجليزية بس",IF(COUNTIF($A$11:$A$1010,A905)&gt;1,"رقم المنتج مكرر",IF(C905="","السعر الحالي ناقص",IF(H905="","حط نسبة خصم أو سعر عرض",IF(H905&lt;=0,"سعر العرض لازم يكون أكبر من صفر",IF(H905&gt;=C905,"سعر العرض = السعر أو أعلى",IF(AND(J905&lt;&gt;"",N(J905)&lt;0,M905&lt;&gt;"نعم"),"تحت التكلفة",IF($B$4="","حط نهاية العرض فوق",IF(AND($B$2&lt;&gt;"",$B$4&lt;$B$2),"النهاية قبل البداية",IF($B$4&lt;TODAY(),"تاريخ النهاية راح",IF(D905="","تمام، بس بدون تكلفة (ما نقدر نحسب ربحك)",IF(N(J905)&lt;0,"تحت التكلفة، وانت قاصد",IF(K905&lt;$B$7,"تمام، بس هامشك أقل من حدّك","جاهز")))))))))))))))</f>
        <v/>
      </c>
      <c r="O905" s="19" t="b">
        <f>AND(N905&lt;&gt;"",ISNA(MATCH(N905,{"رقم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6">
      <c r="A906" s="13"/>
      <c r="B906" s="14"/>
      <c r="C906" s="15"/>
      <c r="D906" s="15"/>
      <c r="E906" s="15"/>
      <c r="F906" s="16"/>
      <c r="G906" s="15"/>
      <c r="H906" s="17" t="str">
        <f>IF(OR(C906="",AND(F906="",G906="")),"",IF(G906&lt;&gt;"",ROUND(G906,2),IF($B$8="ريال كامل",ROUNDDOWN(C906*(1-IF(F906&gt;1,F906/100,F906)),0),IF($B$8="ينتهي بـ ٩",ROUND((C906*(1-IF(F906&gt;1,F906/100,F906))+1)/10,0)*10-1,ROUND(C906*(1-IF(F906&gt;1,F906/100,F906)),2)))))</f>
        <v/>
      </c>
      <c r="I906" s="17" t="str">
        <f>IF(OR(C906="",D906=""),"",ROUND(C906/IF($B$5="نعم",1+$B$6,1)-D906-N(E906),2))</f>
        <v/>
      </c>
      <c r="J906" s="17" t="str">
        <f>IF(OR(H906="",D906=""),"",ROUND(H906/IF($B$5="نعم",1+$B$6,1)-D906-N(E906),2))</f>
        <v/>
      </c>
      <c r="K906" s="18" t="str">
        <f>IF(OR(J906="",N(H906)&lt;=0),"",J906/(H906/IF($B$5="نعم",1+$B$6,1)))</f>
        <v/>
      </c>
      <c r="L906" s="18" t="str">
        <f>IF(OR(I906="",J906="",N(I906)&lt;=0),"",1-J906/I906)</f>
        <v/>
      </c>
      <c r="M906" s="14"/>
      <c r="N906" s="19" t="str">
        <f>IF(AND(A906="",C906=""),"",IF(A906="","رقم المنتج ناقص",IF(AND($B$9="سلة",ISERROR(VALUE(A906))),"رقم المنتج: أرقام إنجليزية بس",IF(COUNTIF($A$11:$A$1010,A906)&gt;1,"رقم المنتج مكرر",IF(C906="","السعر الحالي ناقص",IF(H906="","حط نسبة خصم أو سعر عرض",IF(H906&lt;=0,"سعر العرض لازم يكون أكبر من صفر",IF(H906&gt;=C906,"سعر العرض = السعر أو أعلى",IF(AND(J906&lt;&gt;"",N(J906)&lt;0,M906&lt;&gt;"نعم"),"تحت التكلفة",IF($B$4="","حط نهاية العرض فوق",IF(AND($B$2&lt;&gt;"",$B$4&lt;$B$2),"النهاية قبل البداية",IF($B$4&lt;TODAY(),"تاريخ النهاية راح",IF(D906="","تمام، بس بدون تكلفة (ما نقدر نحسب ربحك)",IF(N(J906)&lt;0,"تحت التكلفة، وانت قاصد",IF(K906&lt;$B$7,"تمام، بس هامشك أقل من حدّك","جاهز")))))))))))))))</f>
        <v/>
      </c>
      <c r="O906" s="19" t="b">
        <f>AND(N906&lt;&gt;"",ISNA(MATCH(N906,{"رقم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7">
      <c r="A907" s="13"/>
      <c r="B907" s="14"/>
      <c r="C907" s="15"/>
      <c r="D907" s="15"/>
      <c r="E907" s="15"/>
      <c r="F907" s="16"/>
      <c r="G907" s="15"/>
      <c r="H907" s="17" t="str">
        <f>IF(OR(C907="",AND(F907="",G907="")),"",IF(G907&lt;&gt;"",ROUND(G907,2),IF($B$8="ريال كامل",ROUNDDOWN(C907*(1-IF(F907&gt;1,F907/100,F907)),0),IF($B$8="ينتهي بـ ٩",ROUND((C907*(1-IF(F907&gt;1,F907/100,F907))+1)/10,0)*10-1,ROUND(C907*(1-IF(F907&gt;1,F907/100,F907)),2)))))</f>
        <v/>
      </c>
      <c r="I907" s="17" t="str">
        <f>IF(OR(C907="",D907=""),"",ROUND(C907/IF($B$5="نعم",1+$B$6,1)-D907-N(E907),2))</f>
        <v/>
      </c>
      <c r="J907" s="17" t="str">
        <f>IF(OR(H907="",D907=""),"",ROUND(H907/IF($B$5="نعم",1+$B$6,1)-D907-N(E907),2))</f>
        <v/>
      </c>
      <c r="K907" s="18" t="str">
        <f>IF(OR(J907="",N(H907)&lt;=0),"",J907/(H907/IF($B$5="نعم",1+$B$6,1)))</f>
        <v/>
      </c>
      <c r="L907" s="18" t="str">
        <f>IF(OR(I907="",J907="",N(I907)&lt;=0),"",1-J907/I907)</f>
        <v/>
      </c>
      <c r="M907" s="14"/>
      <c r="N907" s="19" t="str">
        <f>IF(AND(A907="",C907=""),"",IF(A907="","رقم المنتج ناقص",IF(AND($B$9="سلة",ISERROR(VALUE(A907))),"رقم المنتج: أرقام إنجليزية بس",IF(COUNTIF($A$11:$A$1010,A907)&gt;1,"رقم المنتج مكرر",IF(C907="","السعر الحالي ناقص",IF(H907="","حط نسبة خصم أو سعر عرض",IF(H907&lt;=0,"سعر العرض لازم يكون أكبر من صفر",IF(H907&gt;=C907,"سعر العرض = السعر أو أعلى",IF(AND(J907&lt;&gt;"",N(J907)&lt;0,M907&lt;&gt;"نعم"),"تحت التكلفة",IF($B$4="","حط نهاية العرض فوق",IF(AND($B$2&lt;&gt;"",$B$4&lt;$B$2),"النهاية قبل البداية",IF($B$4&lt;TODAY(),"تاريخ النهاية راح",IF(D907="","تمام، بس بدون تكلفة (ما نقدر نحسب ربحك)",IF(N(J907)&lt;0,"تحت التكلفة، وانت قاصد",IF(K907&lt;$B$7,"تمام، بس هامشك أقل من حدّك","جاهز")))))))))))))))</f>
        <v/>
      </c>
      <c r="O907" s="19" t="b">
        <f>AND(N907&lt;&gt;"",ISNA(MATCH(N907,{"رقم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8">
      <c r="A908" s="13"/>
      <c r="B908" s="14"/>
      <c r="C908" s="15"/>
      <c r="D908" s="15"/>
      <c r="E908" s="15"/>
      <c r="F908" s="16"/>
      <c r="G908" s="15"/>
      <c r="H908" s="17" t="str">
        <f>IF(OR(C908="",AND(F908="",G908="")),"",IF(G908&lt;&gt;"",ROUND(G908,2),IF($B$8="ريال كامل",ROUNDDOWN(C908*(1-IF(F908&gt;1,F908/100,F908)),0),IF($B$8="ينتهي بـ ٩",ROUND((C908*(1-IF(F908&gt;1,F908/100,F908))+1)/10,0)*10-1,ROUND(C908*(1-IF(F908&gt;1,F908/100,F908)),2)))))</f>
        <v/>
      </c>
      <c r="I908" s="17" t="str">
        <f>IF(OR(C908="",D908=""),"",ROUND(C908/IF($B$5="نعم",1+$B$6,1)-D908-N(E908),2))</f>
        <v/>
      </c>
      <c r="J908" s="17" t="str">
        <f>IF(OR(H908="",D908=""),"",ROUND(H908/IF($B$5="نعم",1+$B$6,1)-D908-N(E908),2))</f>
        <v/>
      </c>
      <c r="K908" s="18" t="str">
        <f>IF(OR(J908="",N(H908)&lt;=0),"",J908/(H908/IF($B$5="نعم",1+$B$6,1)))</f>
        <v/>
      </c>
      <c r="L908" s="18" t="str">
        <f>IF(OR(I908="",J908="",N(I908)&lt;=0),"",1-J908/I908)</f>
        <v/>
      </c>
      <c r="M908" s="14"/>
      <c r="N908" s="19" t="str">
        <f>IF(AND(A908="",C908=""),"",IF(A908="","رقم المنتج ناقص",IF(AND($B$9="سلة",ISERROR(VALUE(A908))),"رقم المنتج: أرقام إنجليزية بس",IF(COUNTIF($A$11:$A$1010,A908)&gt;1,"رقم المنتج مكرر",IF(C908="","السعر الحالي ناقص",IF(H908="","حط نسبة خصم أو سعر عرض",IF(H908&lt;=0,"سعر العرض لازم يكون أكبر من صفر",IF(H908&gt;=C908,"سعر العرض = السعر أو أعلى",IF(AND(J908&lt;&gt;"",N(J908)&lt;0,M908&lt;&gt;"نعم"),"تحت التكلفة",IF($B$4="","حط نهاية العرض فوق",IF(AND($B$2&lt;&gt;"",$B$4&lt;$B$2),"النهاية قبل البداية",IF($B$4&lt;TODAY(),"تاريخ النهاية راح",IF(D908="","تمام، بس بدون تكلفة (ما نقدر نحسب ربحك)",IF(N(J908)&lt;0,"تحت التكلفة، وانت قاصد",IF(K908&lt;$B$7,"تمام، بس هامشك أقل من حدّك","جاهز")))))))))))))))</f>
        <v/>
      </c>
      <c r="O908" s="19" t="b">
        <f>AND(N908&lt;&gt;"",ISNA(MATCH(N908,{"رقم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09">
      <c r="A909" s="13"/>
      <c r="B909" s="14"/>
      <c r="C909" s="15"/>
      <c r="D909" s="15"/>
      <c r="E909" s="15"/>
      <c r="F909" s="16"/>
      <c r="G909" s="15"/>
      <c r="H909" s="17" t="str">
        <f>IF(OR(C909="",AND(F909="",G909="")),"",IF(G909&lt;&gt;"",ROUND(G909,2),IF($B$8="ريال كامل",ROUNDDOWN(C909*(1-IF(F909&gt;1,F909/100,F909)),0),IF($B$8="ينتهي بـ ٩",ROUND((C909*(1-IF(F909&gt;1,F909/100,F909))+1)/10,0)*10-1,ROUND(C909*(1-IF(F909&gt;1,F909/100,F909)),2)))))</f>
        <v/>
      </c>
      <c r="I909" s="17" t="str">
        <f>IF(OR(C909="",D909=""),"",ROUND(C909/IF($B$5="نعم",1+$B$6,1)-D909-N(E909),2))</f>
        <v/>
      </c>
      <c r="J909" s="17" t="str">
        <f>IF(OR(H909="",D909=""),"",ROUND(H909/IF($B$5="نعم",1+$B$6,1)-D909-N(E909),2))</f>
        <v/>
      </c>
      <c r="K909" s="18" t="str">
        <f>IF(OR(J909="",N(H909)&lt;=0),"",J909/(H909/IF($B$5="نعم",1+$B$6,1)))</f>
        <v/>
      </c>
      <c r="L909" s="18" t="str">
        <f>IF(OR(I909="",J909="",N(I909)&lt;=0),"",1-J909/I909)</f>
        <v/>
      </c>
      <c r="M909" s="14"/>
      <c r="N909" s="19" t="str">
        <f>IF(AND(A909="",C909=""),"",IF(A909="","رقم المنتج ناقص",IF(AND($B$9="سلة",ISERROR(VALUE(A909))),"رقم المنتج: أرقام إنجليزية بس",IF(COUNTIF($A$11:$A$1010,A909)&gt;1,"رقم المنتج مكرر",IF(C909="","السعر الحالي ناقص",IF(H909="","حط نسبة خصم أو سعر عرض",IF(H909&lt;=0,"سعر العرض لازم يكون أكبر من صفر",IF(H909&gt;=C909,"سعر العرض = السعر أو أعلى",IF(AND(J909&lt;&gt;"",N(J909)&lt;0,M909&lt;&gt;"نعم"),"تحت التكلفة",IF($B$4="","حط نهاية العرض فوق",IF(AND($B$2&lt;&gt;"",$B$4&lt;$B$2),"النهاية قبل البداية",IF($B$4&lt;TODAY(),"تاريخ النهاية راح",IF(D909="","تمام، بس بدون تكلفة (ما نقدر نحسب ربحك)",IF(N(J909)&lt;0,"تحت التكلفة، وانت قاصد",IF(K909&lt;$B$7,"تمام، بس هامشك أقل من حدّك","جاهز")))))))))))))))</f>
        <v/>
      </c>
      <c r="O909" s="19" t="b">
        <f>AND(N909&lt;&gt;"",ISNA(MATCH(N909,{"رقم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0">
      <c r="A910" s="13"/>
      <c r="B910" s="14"/>
      <c r="C910" s="15"/>
      <c r="D910" s="15"/>
      <c r="E910" s="15"/>
      <c r="F910" s="16"/>
      <c r="G910" s="15"/>
      <c r="H910" s="17" t="str">
        <f>IF(OR(C910="",AND(F910="",G910="")),"",IF(G910&lt;&gt;"",ROUND(G910,2),IF($B$8="ريال كامل",ROUNDDOWN(C910*(1-IF(F910&gt;1,F910/100,F910)),0),IF($B$8="ينتهي بـ ٩",ROUND((C910*(1-IF(F910&gt;1,F910/100,F910))+1)/10,0)*10-1,ROUND(C910*(1-IF(F910&gt;1,F910/100,F910)),2)))))</f>
        <v/>
      </c>
      <c r="I910" s="17" t="str">
        <f>IF(OR(C910="",D910=""),"",ROUND(C910/IF($B$5="نعم",1+$B$6,1)-D910-N(E910),2))</f>
        <v/>
      </c>
      <c r="J910" s="17" t="str">
        <f>IF(OR(H910="",D910=""),"",ROUND(H910/IF($B$5="نعم",1+$B$6,1)-D910-N(E910),2))</f>
        <v/>
      </c>
      <c r="K910" s="18" t="str">
        <f>IF(OR(J910="",N(H910)&lt;=0),"",J910/(H910/IF($B$5="نعم",1+$B$6,1)))</f>
        <v/>
      </c>
      <c r="L910" s="18" t="str">
        <f>IF(OR(I910="",J910="",N(I910)&lt;=0),"",1-J910/I910)</f>
        <v/>
      </c>
      <c r="M910" s="14"/>
      <c r="N910" s="19" t="str">
        <f>IF(AND(A910="",C910=""),"",IF(A910="","رقم المنتج ناقص",IF(AND($B$9="سلة",ISERROR(VALUE(A910))),"رقم المنتج: أرقام إنجليزية بس",IF(COUNTIF($A$11:$A$1010,A910)&gt;1,"رقم المنتج مكرر",IF(C910="","السعر الحالي ناقص",IF(H910="","حط نسبة خصم أو سعر عرض",IF(H910&lt;=0,"سعر العرض لازم يكون أكبر من صفر",IF(H910&gt;=C910,"سعر العرض = السعر أو أعلى",IF(AND(J910&lt;&gt;"",N(J910)&lt;0,M910&lt;&gt;"نعم"),"تحت التكلفة",IF($B$4="","حط نهاية العرض فوق",IF(AND($B$2&lt;&gt;"",$B$4&lt;$B$2),"النهاية قبل البداية",IF($B$4&lt;TODAY(),"تاريخ النهاية راح",IF(D910="","تمام، بس بدون تكلفة (ما نقدر نحسب ربحك)",IF(N(J910)&lt;0,"تحت التكلفة، وانت قاصد",IF(K910&lt;$B$7,"تمام، بس هامشك أقل من حدّك","جاهز")))))))))))))))</f>
        <v/>
      </c>
      <c r="O910" s="19" t="b">
        <f>AND(N910&lt;&gt;"",ISNA(MATCH(N910,{"رقم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1">
      <c r="A911" s="13"/>
      <c r="B911" s="14"/>
      <c r="C911" s="15"/>
      <c r="D911" s="15"/>
      <c r="E911" s="15"/>
      <c r="F911" s="16"/>
      <c r="G911" s="15"/>
      <c r="H911" s="17" t="str">
        <f>IF(OR(C911="",AND(F911="",G911="")),"",IF(G911&lt;&gt;"",ROUND(G911,2),IF($B$8="ريال كامل",ROUNDDOWN(C911*(1-IF(F911&gt;1,F911/100,F911)),0),IF($B$8="ينتهي بـ ٩",ROUND((C911*(1-IF(F911&gt;1,F911/100,F911))+1)/10,0)*10-1,ROUND(C911*(1-IF(F911&gt;1,F911/100,F911)),2)))))</f>
        <v/>
      </c>
      <c r="I911" s="17" t="str">
        <f>IF(OR(C911="",D911=""),"",ROUND(C911/IF($B$5="نعم",1+$B$6,1)-D911-N(E911),2))</f>
        <v/>
      </c>
      <c r="J911" s="17" t="str">
        <f>IF(OR(H911="",D911=""),"",ROUND(H911/IF($B$5="نعم",1+$B$6,1)-D911-N(E911),2))</f>
        <v/>
      </c>
      <c r="K911" s="18" t="str">
        <f>IF(OR(J911="",N(H911)&lt;=0),"",J911/(H911/IF($B$5="نعم",1+$B$6,1)))</f>
        <v/>
      </c>
      <c r="L911" s="18" t="str">
        <f>IF(OR(I911="",J911="",N(I911)&lt;=0),"",1-J911/I911)</f>
        <v/>
      </c>
      <c r="M911" s="14"/>
      <c r="N911" s="19" t="str">
        <f>IF(AND(A911="",C911=""),"",IF(A911="","رقم المنتج ناقص",IF(AND($B$9="سلة",ISERROR(VALUE(A911))),"رقم المنتج: أرقام إنجليزية بس",IF(COUNTIF($A$11:$A$1010,A911)&gt;1,"رقم المنتج مكرر",IF(C911="","السعر الحالي ناقص",IF(H911="","حط نسبة خصم أو سعر عرض",IF(H911&lt;=0,"سعر العرض لازم يكون أكبر من صفر",IF(H911&gt;=C911,"سعر العرض = السعر أو أعلى",IF(AND(J911&lt;&gt;"",N(J911)&lt;0,M911&lt;&gt;"نعم"),"تحت التكلفة",IF($B$4="","حط نهاية العرض فوق",IF(AND($B$2&lt;&gt;"",$B$4&lt;$B$2),"النهاية قبل البداية",IF($B$4&lt;TODAY(),"تاريخ النهاية راح",IF(D911="","تمام، بس بدون تكلفة (ما نقدر نحسب ربحك)",IF(N(J911)&lt;0,"تحت التكلفة، وانت قاصد",IF(K911&lt;$B$7,"تمام، بس هامشك أقل من حدّك","جاهز")))))))))))))))</f>
        <v/>
      </c>
      <c r="O911" s="19" t="b">
        <f>AND(N911&lt;&gt;"",ISNA(MATCH(N911,{"رقم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2">
      <c r="A912" s="13"/>
      <c r="B912" s="14"/>
      <c r="C912" s="15"/>
      <c r="D912" s="15"/>
      <c r="E912" s="15"/>
      <c r="F912" s="16"/>
      <c r="G912" s="15"/>
      <c r="H912" s="17" t="str">
        <f>IF(OR(C912="",AND(F912="",G912="")),"",IF(G912&lt;&gt;"",ROUND(G912,2),IF($B$8="ريال كامل",ROUNDDOWN(C912*(1-IF(F912&gt;1,F912/100,F912)),0),IF($B$8="ينتهي بـ ٩",ROUND((C912*(1-IF(F912&gt;1,F912/100,F912))+1)/10,0)*10-1,ROUND(C912*(1-IF(F912&gt;1,F912/100,F912)),2)))))</f>
        <v/>
      </c>
      <c r="I912" s="17" t="str">
        <f>IF(OR(C912="",D912=""),"",ROUND(C912/IF($B$5="نعم",1+$B$6,1)-D912-N(E912),2))</f>
        <v/>
      </c>
      <c r="J912" s="17" t="str">
        <f>IF(OR(H912="",D912=""),"",ROUND(H912/IF($B$5="نعم",1+$B$6,1)-D912-N(E912),2))</f>
        <v/>
      </c>
      <c r="K912" s="18" t="str">
        <f>IF(OR(J912="",N(H912)&lt;=0),"",J912/(H912/IF($B$5="نعم",1+$B$6,1)))</f>
        <v/>
      </c>
      <c r="L912" s="18" t="str">
        <f>IF(OR(I912="",J912="",N(I912)&lt;=0),"",1-J912/I912)</f>
        <v/>
      </c>
      <c r="M912" s="14"/>
      <c r="N912" s="19" t="str">
        <f>IF(AND(A912="",C912=""),"",IF(A912="","رقم المنتج ناقص",IF(AND($B$9="سلة",ISERROR(VALUE(A912))),"رقم المنتج: أرقام إنجليزية بس",IF(COUNTIF($A$11:$A$1010,A912)&gt;1,"رقم المنتج مكرر",IF(C912="","السعر الحالي ناقص",IF(H912="","حط نسبة خصم أو سعر عرض",IF(H912&lt;=0,"سعر العرض لازم يكون أكبر من صفر",IF(H912&gt;=C912,"سعر العرض = السعر أو أعلى",IF(AND(J912&lt;&gt;"",N(J912)&lt;0,M912&lt;&gt;"نعم"),"تحت التكلفة",IF($B$4="","حط نهاية العرض فوق",IF(AND($B$2&lt;&gt;"",$B$4&lt;$B$2),"النهاية قبل البداية",IF($B$4&lt;TODAY(),"تاريخ النهاية راح",IF(D912="","تمام، بس بدون تكلفة (ما نقدر نحسب ربحك)",IF(N(J912)&lt;0,"تحت التكلفة، وانت قاصد",IF(K912&lt;$B$7,"تمام، بس هامشك أقل من حدّك","جاهز")))))))))))))))</f>
        <v/>
      </c>
      <c r="O912" s="19" t="b">
        <f>AND(N912&lt;&gt;"",ISNA(MATCH(N912,{"رقم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3">
      <c r="A913" s="13"/>
      <c r="B913" s="14"/>
      <c r="C913" s="15"/>
      <c r="D913" s="15"/>
      <c r="E913" s="15"/>
      <c r="F913" s="16"/>
      <c r="G913" s="15"/>
      <c r="H913" s="17" t="str">
        <f>IF(OR(C913="",AND(F913="",G913="")),"",IF(G913&lt;&gt;"",ROUND(G913,2),IF($B$8="ريال كامل",ROUNDDOWN(C913*(1-IF(F913&gt;1,F913/100,F913)),0),IF($B$8="ينتهي بـ ٩",ROUND((C913*(1-IF(F913&gt;1,F913/100,F913))+1)/10,0)*10-1,ROUND(C913*(1-IF(F913&gt;1,F913/100,F913)),2)))))</f>
        <v/>
      </c>
      <c r="I913" s="17" t="str">
        <f>IF(OR(C913="",D913=""),"",ROUND(C913/IF($B$5="نعم",1+$B$6,1)-D913-N(E913),2))</f>
        <v/>
      </c>
      <c r="J913" s="17" t="str">
        <f>IF(OR(H913="",D913=""),"",ROUND(H913/IF($B$5="نعم",1+$B$6,1)-D913-N(E913),2))</f>
        <v/>
      </c>
      <c r="K913" s="18" t="str">
        <f>IF(OR(J913="",N(H913)&lt;=0),"",J913/(H913/IF($B$5="نعم",1+$B$6,1)))</f>
        <v/>
      </c>
      <c r="L913" s="18" t="str">
        <f>IF(OR(I913="",J913="",N(I913)&lt;=0),"",1-J913/I913)</f>
        <v/>
      </c>
      <c r="M913" s="14"/>
      <c r="N913" s="19" t="str">
        <f>IF(AND(A913="",C913=""),"",IF(A913="","رقم المنتج ناقص",IF(AND($B$9="سلة",ISERROR(VALUE(A913))),"رقم المنتج: أرقام إنجليزية بس",IF(COUNTIF($A$11:$A$1010,A913)&gt;1,"رقم المنتج مكرر",IF(C913="","السعر الحالي ناقص",IF(H913="","حط نسبة خصم أو سعر عرض",IF(H913&lt;=0,"سعر العرض لازم يكون أكبر من صفر",IF(H913&gt;=C913,"سعر العرض = السعر أو أعلى",IF(AND(J913&lt;&gt;"",N(J913)&lt;0,M913&lt;&gt;"نعم"),"تحت التكلفة",IF($B$4="","حط نهاية العرض فوق",IF(AND($B$2&lt;&gt;"",$B$4&lt;$B$2),"النهاية قبل البداية",IF($B$4&lt;TODAY(),"تاريخ النهاية راح",IF(D913="","تمام، بس بدون تكلفة (ما نقدر نحسب ربحك)",IF(N(J913)&lt;0,"تحت التكلفة، وانت قاصد",IF(K913&lt;$B$7,"تمام، بس هامشك أقل من حدّك","جاهز")))))))))))))))</f>
        <v/>
      </c>
      <c r="O913" s="19" t="b">
        <f>AND(N913&lt;&gt;"",ISNA(MATCH(N913,{"رقم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4">
      <c r="A914" s="13"/>
      <c r="B914" s="14"/>
      <c r="C914" s="15"/>
      <c r="D914" s="15"/>
      <c r="E914" s="15"/>
      <c r="F914" s="16"/>
      <c r="G914" s="15"/>
      <c r="H914" s="17" t="str">
        <f>IF(OR(C914="",AND(F914="",G914="")),"",IF(G914&lt;&gt;"",ROUND(G914,2),IF($B$8="ريال كامل",ROUNDDOWN(C914*(1-IF(F914&gt;1,F914/100,F914)),0),IF($B$8="ينتهي بـ ٩",ROUND((C914*(1-IF(F914&gt;1,F914/100,F914))+1)/10,0)*10-1,ROUND(C914*(1-IF(F914&gt;1,F914/100,F914)),2)))))</f>
        <v/>
      </c>
      <c r="I914" s="17" t="str">
        <f>IF(OR(C914="",D914=""),"",ROUND(C914/IF($B$5="نعم",1+$B$6,1)-D914-N(E914),2))</f>
        <v/>
      </c>
      <c r="J914" s="17" t="str">
        <f>IF(OR(H914="",D914=""),"",ROUND(H914/IF($B$5="نعم",1+$B$6,1)-D914-N(E914),2))</f>
        <v/>
      </c>
      <c r="K914" s="18" t="str">
        <f>IF(OR(J914="",N(H914)&lt;=0),"",J914/(H914/IF($B$5="نعم",1+$B$6,1)))</f>
        <v/>
      </c>
      <c r="L914" s="18" t="str">
        <f>IF(OR(I914="",J914="",N(I914)&lt;=0),"",1-J914/I914)</f>
        <v/>
      </c>
      <c r="M914" s="14"/>
      <c r="N914" s="19" t="str">
        <f>IF(AND(A914="",C914=""),"",IF(A914="","رقم المنتج ناقص",IF(AND($B$9="سلة",ISERROR(VALUE(A914))),"رقم المنتج: أرقام إنجليزية بس",IF(COUNTIF($A$11:$A$1010,A914)&gt;1,"رقم المنتج مكرر",IF(C914="","السعر الحالي ناقص",IF(H914="","حط نسبة خصم أو سعر عرض",IF(H914&lt;=0,"سعر العرض لازم يكون أكبر من صفر",IF(H914&gt;=C914,"سعر العرض = السعر أو أعلى",IF(AND(J914&lt;&gt;"",N(J914)&lt;0,M914&lt;&gt;"نعم"),"تحت التكلفة",IF($B$4="","حط نهاية العرض فوق",IF(AND($B$2&lt;&gt;"",$B$4&lt;$B$2),"النهاية قبل البداية",IF($B$4&lt;TODAY(),"تاريخ النهاية راح",IF(D914="","تمام، بس بدون تكلفة (ما نقدر نحسب ربحك)",IF(N(J914)&lt;0,"تحت التكلفة، وانت قاصد",IF(K914&lt;$B$7,"تمام، بس هامشك أقل من حدّك","جاهز")))))))))))))))</f>
        <v/>
      </c>
      <c r="O914" s="19" t="b">
        <f>AND(N914&lt;&gt;"",ISNA(MATCH(N914,{"رقم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5">
      <c r="A915" s="13"/>
      <c r="B915" s="14"/>
      <c r="C915" s="15"/>
      <c r="D915" s="15"/>
      <c r="E915" s="15"/>
      <c r="F915" s="16"/>
      <c r="G915" s="15"/>
      <c r="H915" s="17" t="str">
        <f>IF(OR(C915="",AND(F915="",G915="")),"",IF(G915&lt;&gt;"",ROUND(G915,2),IF($B$8="ريال كامل",ROUNDDOWN(C915*(1-IF(F915&gt;1,F915/100,F915)),0),IF($B$8="ينتهي بـ ٩",ROUND((C915*(1-IF(F915&gt;1,F915/100,F915))+1)/10,0)*10-1,ROUND(C915*(1-IF(F915&gt;1,F915/100,F915)),2)))))</f>
        <v/>
      </c>
      <c r="I915" s="17" t="str">
        <f>IF(OR(C915="",D915=""),"",ROUND(C915/IF($B$5="نعم",1+$B$6,1)-D915-N(E915),2))</f>
        <v/>
      </c>
      <c r="J915" s="17" t="str">
        <f>IF(OR(H915="",D915=""),"",ROUND(H915/IF($B$5="نعم",1+$B$6,1)-D915-N(E915),2))</f>
        <v/>
      </c>
      <c r="K915" s="18" t="str">
        <f>IF(OR(J915="",N(H915)&lt;=0),"",J915/(H915/IF($B$5="نعم",1+$B$6,1)))</f>
        <v/>
      </c>
      <c r="L915" s="18" t="str">
        <f>IF(OR(I915="",J915="",N(I915)&lt;=0),"",1-J915/I915)</f>
        <v/>
      </c>
      <c r="M915" s="14"/>
      <c r="N915" s="19" t="str">
        <f>IF(AND(A915="",C915=""),"",IF(A915="","رقم المنتج ناقص",IF(AND($B$9="سلة",ISERROR(VALUE(A915))),"رقم المنتج: أرقام إنجليزية بس",IF(COUNTIF($A$11:$A$1010,A915)&gt;1,"رقم المنتج مكرر",IF(C915="","السعر الحالي ناقص",IF(H915="","حط نسبة خصم أو سعر عرض",IF(H915&lt;=0,"سعر العرض لازم يكون أكبر من صفر",IF(H915&gt;=C915,"سعر العرض = السعر أو أعلى",IF(AND(J915&lt;&gt;"",N(J915)&lt;0,M915&lt;&gt;"نعم"),"تحت التكلفة",IF($B$4="","حط نهاية العرض فوق",IF(AND($B$2&lt;&gt;"",$B$4&lt;$B$2),"النهاية قبل البداية",IF($B$4&lt;TODAY(),"تاريخ النهاية راح",IF(D915="","تمام، بس بدون تكلفة (ما نقدر نحسب ربحك)",IF(N(J915)&lt;0,"تحت التكلفة، وانت قاصد",IF(K915&lt;$B$7,"تمام، بس هامشك أقل من حدّك","جاهز")))))))))))))))</f>
        <v/>
      </c>
      <c r="O915" s="19" t="b">
        <f>AND(N915&lt;&gt;"",ISNA(MATCH(N915,{"رقم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6">
      <c r="A916" s="13"/>
      <c r="B916" s="14"/>
      <c r="C916" s="15"/>
      <c r="D916" s="15"/>
      <c r="E916" s="15"/>
      <c r="F916" s="16"/>
      <c r="G916" s="15"/>
      <c r="H916" s="17" t="str">
        <f>IF(OR(C916="",AND(F916="",G916="")),"",IF(G916&lt;&gt;"",ROUND(G916,2),IF($B$8="ريال كامل",ROUNDDOWN(C916*(1-IF(F916&gt;1,F916/100,F916)),0),IF($B$8="ينتهي بـ ٩",ROUND((C916*(1-IF(F916&gt;1,F916/100,F916))+1)/10,0)*10-1,ROUND(C916*(1-IF(F916&gt;1,F916/100,F916)),2)))))</f>
        <v/>
      </c>
      <c r="I916" s="17" t="str">
        <f>IF(OR(C916="",D916=""),"",ROUND(C916/IF($B$5="نعم",1+$B$6,1)-D916-N(E916),2))</f>
        <v/>
      </c>
      <c r="J916" s="17" t="str">
        <f>IF(OR(H916="",D916=""),"",ROUND(H916/IF($B$5="نعم",1+$B$6,1)-D916-N(E916),2))</f>
        <v/>
      </c>
      <c r="K916" s="18" t="str">
        <f>IF(OR(J916="",N(H916)&lt;=0),"",J916/(H916/IF($B$5="نعم",1+$B$6,1)))</f>
        <v/>
      </c>
      <c r="L916" s="18" t="str">
        <f>IF(OR(I916="",J916="",N(I916)&lt;=0),"",1-J916/I916)</f>
        <v/>
      </c>
      <c r="M916" s="14"/>
      <c r="N916" s="19" t="str">
        <f>IF(AND(A916="",C916=""),"",IF(A916="","رقم المنتج ناقص",IF(AND($B$9="سلة",ISERROR(VALUE(A916))),"رقم المنتج: أرقام إنجليزية بس",IF(COUNTIF($A$11:$A$1010,A916)&gt;1,"رقم المنتج مكرر",IF(C916="","السعر الحالي ناقص",IF(H916="","حط نسبة خصم أو سعر عرض",IF(H916&lt;=0,"سعر العرض لازم يكون أكبر من صفر",IF(H916&gt;=C916,"سعر العرض = السعر أو أعلى",IF(AND(J916&lt;&gt;"",N(J916)&lt;0,M916&lt;&gt;"نعم"),"تحت التكلفة",IF($B$4="","حط نهاية العرض فوق",IF(AND($B$2&lt;&gt;"",$B$4&lt;$B$2),"النهاية قبل البداية",IF($B$4&lt;TODAY(),"تاريخ النهاية راح",IF(D916="","تمام، بس بدون تكلفة (ما نقدر نحسب ربحك)",IF(N(J916)&lt;0,"تحت التكلفة، وانت قاصد",IF(K916&lt;$B$7,"تمام، بس هامشك أقل من حدّك","جاهز")))))))))))))))</f>
        <v/>
      </c>
      <c r="O916" s="19" t="b">
        <f>AND(N916&lt;&gt;"",ISNA(MATCH(N916,{"رقم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7">
      <c r="A917" s="13"/>
      <c r="B917" s="14"/>
      <c r="C917" s="15"/>
      <c r="D917" s="15"/>
      <c r="E917" s="15"/>
      <c r="F917" s="16"/>
      <c r="G917" s="15"/>
      <c r="H917" s="17" t="str">
        <f>IF(OR(C917="",AND(F917="",G917="")),"",IF(G917&lt;&gt;"",ROUND(G917,2),IF($B$8="ريال كامل",ROUNDDOWN(C917*(1-IF(F917&gt;1,F917/100,F917)),0),IF($B$8="ينتهي بـ ٩",ROUND((C917*(1-IF(F917&gt;1,F917/100,F917))+1)/10,0)*10-1,ROUND(C917*(1-IF(F917&gt;1,F917/100,F917)),2)))))</f>
        <v/>
      </c>
      <c r="I917" s="17" t="str">
        <f>IF(OR(C917="",D917=""),"",ROUND(C917/IF($B$5="نعم",1+$B$6,1)-D917-N(E917),2))</f>
        <v/>
      </c>
      <c r="J917" s="17" t="str">
        <f>IF(OR(H917="",D917=""),"",ROUND(H917/IF($B$5="نعم",1+$B$6,1)-D917-N(E917),2))</f>
        <v/>
      </c>
      <c r="K917" s="18" t="str">
        <f>IF(OR(J917="",N(H917)&lt;=0),"",J917/(H917/IF($B$5="نعم",1+$B$6,1)))</f>
        <v/>
      </c>
      <c r="L917" s="18" t="str">
        <f>IF(OR(I917="",J917="",N(I917)&lt;=0),"",1-J917/I917)</f>
        <v/>
      </c>
      <c r="M917" s="14"/>
      <c r="N917" s="19" t="str">
        <f>IF(AND(A917="",C917=""),"",IF(A917="","رقم المنتج ناقص",IF(AND($B$9="سلة",ISERROR(VALUE(A917))),"رقم المنتج: أرقام إنجليزية بس",IF(COUNTIF($A$11:$A$1010,A917)&gt;1,"رقم المنتج مكرر",IF(C917="","السعر الحالي ناقص",IF(H917="","حط نسبة خصم أو سعر عرض",IF(H917&lt;=0,"سعر العرض لازم يكون أكبر من صفر",IF(H917&gt;=C917,"سعر العرض = السعر أو أعلى",IF(AND(J917&lt;&gt;"",N(J917)&lt;0,M917&lt;&gt;"نعم"),"تحت التكلفة",IF($B$4="","حط نهاية العرض فوق",IF(AND($B$2&lt;&gt;"",$B$4&lt;$B$2),"النهاية قبل البداية",IF($B$4&lt;TODAY(),"تاريخ النهاية راح",IF(D917="","تمام، بس بدون تكلفة (ما نقدر نحسب ربحك)",IF(N(J917)&lt;0,"تحت التكلفة، وانت قاصد",IF(K917&lt;$B$7,"تمام، بس هامشك أقل من حدّك","جاهز")))))))))))))))</f>
        <v/>
      </c>
      <c r="O917" s="19" t="b">
        <f>AND(N917&lt;&gt;"",ISNA(MATCH(N917,{"رقم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8">
      <c r="A918" s="13"/>
      <c r="B918" s="14"/>
      <c r="C918" s="15"/>
      <c r="D918" s="15"/>
      <c r="E918" s="15"/>
      <c r="F918" s="16"/>
      <c r="G918" s="15"/>
      <c r="H918" s="17" t="str">
        <f>IF(OR(C918="",AND(F918="",G918="")),"",IF(G918&lt;&gt;"",ROUND(G918,2),IF($B$8="ريال كامل",ROUNDDOWN(C918*(1-IF(F918&gt;1,F918/100,F918)),0),IF($B$8="ينتهي بـ ٩",ROUND((C918*(1-IF(F918&gt;1,F918/100,F918))+1)/10,0)*10-1,ROUND(C918*(1-IF(F918&gt;1,F918/100,F918)),2)))))</f>
        <v/>
      </c>
      <c r="I918" s="17" t="str">
        <f>IF(OR(C918="",D918=""),"",ROUND(C918/IF($B$5="نعم",1+$B$6,1)-D918-N(E918),2))</f>
        <v/>
      </c>
      <c r="J918" s="17" t="str">
        <f>IF(OR(H918="",D918=""),"",ROUND(H918/IF($B$5="نعم",1+$B$6,1)-D918-N(E918),2))</f>
        <v/>
      </c>
      <c r="K918" s="18" t="str">
        <f>IF(OR(J918="",N(H918)&lt;=0),"",J918/(H918/IF($B$5="نعم",1+$B$6,1)))</f>
        <v/>
      </c>
      <c r="L918" s="18" t="str">
        <f>IF(OR(I918="",J918="",N(I918)&lt;=0),"",1-J918/I918)</f>
        <v/>
      </c>
      <c r="M918" s="14"/>
      <c r="N918" s="19" t="str">
        <f>IF(AND(A918="",C918=""),"",IF(A918="","رقم المنتج ناقص",IF(AND($B$9="سلة",ISERROR(VALUE(A918))),"رقم المنتج: أرقام إنجليزية بس",IF(COUNTIF($A$11:$A$1010,A918)&gt;1,"رقم المنتج مكرر",IF(C918="","السعر الحالي ناقص",IF(H918="","حط نسبة خصم أو سعر عرض",IF(H918&lt;=0,"سعر العرض لازم يكون أكبر من صفر",IF(H918&gt;=C918,"سعر العرض = السعر أو أعلى",IF(AND(J918&lt;&gt;"",N(J918)&lt;0,M918&lt;&gt;"نعم"),"تحت التكلفة",IF($B$4="","حط نهاية العرض فوق",IF(AND($B$2&lt;&gt;"",$B$4&lt;$B$2),"النهاية قبل البداية",IF($B$4&lt;TODAY(),"تاريخ النهاية راح",IF(D918="","تمام، بس بدون تكلفة (ما نقدر نحسب ربحك)",IF(N(J918)&lt;0,"تحت التكلفة، وانت قاصد",IF(K918&lt;$B$7,"تمام، بس هامشك أقل من حدّك","جاهز")))))))))))))))</f>
        <v/>
      </c>
      <c r="O918" s="19" t="b">
        <f>AND(N918&lt;&gt;"",ISNA(MATCH(N918,{"رقم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19">
      <c r="A919" s="13"/>
      <c r="B919" s="14"/>
      <c r="C919" s="15"/>
      <c r="D919" s="15"/>
      <c r="E919" s="15"/>
      <c r="F919" s="16"/>
      <c r="G919" s="15"/>
      <c r="H919" s="17" t="str">
        <f>IF(OR(C919="",AND(F919="",G919="")),"",IF(G919&lt;&gt;"",ROUND(G919,2),IF($B$8="ريال كامل",ROUNDDOWN(C919*(1-IF(F919&gt;1,F919/100,F919)),0),IF($B$8="ينتهي بـ ٩",ROUND((C919*(1-IF(F919&gt;1,F919/100,F919))+1)/10,0)*10-1,ROUND(C919*(1-IF(F919&gt;1,F919/100,F919)),2)))))</f>
        <v/>
      </c>
      <c r="I919" s="17" t="str">
        <f>IF(OR(C919="",D919=""),"",ROUND(C919/IF($B$5="نعم",1+$B$6,1)-D919-N(E919),2))</f>
        <v/>
      </c>
      <c r="J919" s="17" t="str">
        <f>IF(OR(H919="",D919=""),"",ROUND(H919/IF($B$5="نعم",1+$B$6,1)-D919-N(E919),2))</f>
        <v/>
      </c>
      <c r="K919" s="18" t="str">
        <f>IF(OR(J919="",N(H919)&lt;=0),"",J919/(H919/IF($B$5="نعم",1+$B$6,1)))</f>
        <v/>
      </c>
      <c r="L919" s="18" t="str">
        <f>IF(OR(I919="",J919="",N(I919)&lt;=0),"",1-J919/I919)</f>
        <v/>
      </c>
      <c r="M919" s="14"/>
      <c r="N919" s="19" t="str">
        <f>IF(AND(A919="",C919=""),"",IF(A919="","رقم المنتج ناقص",IF(AND($B$9="سلة",ISERROR(VALUE(A919))),"رقم المنتج: أرقام إنجليزية بس",IF(COUNTIF($A$11:$A$1010,A919)&gt;1,"رقم المنتج مكرر",IF(C919="","السعر الحالي ناقص",IF(H919="","حط نسبة خصم أو سعر عرض",IF(H919&lt;=0,"سعر العرض لازم يكون أكبر من صفر",IF(H919&gt;=C919,"سعر العرض = السعر أو أعلى",IF(AND(J919&lt;&gt;"",N(J919)&lt;0,M919&lt;&gt;"نعم"),"تحت التكلفة",IF($B$4="","حط نهاية العرض فوق",IF(AND($B$2&lt;&gt;"",$B$4&lt;$B$2),"النهاية قبل البداية",IF($B$4&lt;TODAY(),"تاريخ النهاية راح",IF(D919="","تمام، بس بدون تكلفة (ما نقدر نحسب ربحك)",IF(N(J919)&lt;0,"تحت التكلفة، وانت قاصد",IF(K919&lt;$B$7,"تمام، بس هامشك أقل من حدّك","جاهز")))))))))))))))</f>
        <v/>
      </c>
      <c r="O919" s="19" t="b">
        <f>AND(N919&lt;&gt;"",ISNA(MATCH(N919,{"رقم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0">
      <c r="A920" s="13"/>
      <c r="B920" s="14"/>
      <c r="C920" s="15"/>
      <c r="D920" s="15"/>
      <c r="E920" s="15"/>
      <c r="F920" s="16"/>
      <c r="G920" s="15"/>
      <c r="H920" s="17" t="str">
        <f>IF(OR(C920="",AND(F920="",G920="")),"",IF(G920&lt;&gt;"",ROUND(G920,2),IF($B$8="ريال كامل",ROUNDDOWN(C920*(1-IF(F920&gt;1,F920/100,F920)),0),IF($B$8="ينتهي بـ ٩",ROUND((C920*(1-IF(F920&gt;1,F920/100,F920))+1)/10,0)*10-1,ROUND(C920*(1-IF(F920&gt;1,F920/100,F920)),2)))))</f>
        <v/>
      </c>
      <c r="I920" s="17" t="str">
        <f>IF(OR(C920="",D920=""),"",ROUND(C920/IF($B$5="نعم",1+$B$6,1)-D920-N(E920),2))</f>
        <v/>
      </c>
      <c r="J920" s="17" t="str">
        <f>IF(OR(H920="",D920=""),"",ROUND(H920/IF($B$5="نعم",1+$B$6,1)-D920-N(E920),2))</f>
        <v/>
      </c>
      <c r="K920" s="18" t="str">
        <f>IF(OR(J920="",N(H920)&lt;=0),"",J920/(H920/IF($B$5="نعم",1+$B$6,1)))</f>
        <v/>
      </c>
      <c r="L920" s="18" t="str">
        <f>IF(OR(I920="",J920="",N(I920)&lt;=0),"",1-J920/I920)</f>
        <v/>
      </c>
      <c r="M920" s="14"/>
      <c r="N920" s="19" t="str">
        <f>IF(AND(A920="",C920=""),"",IF(A920="","رقم المنتج ناقص",IF(AND($B$9="سلة",ISERROR(VALUE(A920))),"رقم المنتج: أرقام إنجليزية بس",IF(COUNTIF($A$11:$A$1010,A920)&gt;1,"رقم المنتج مكرر",IF(C920="","السعر الحالي ناقص",IF(H920="","حط نسبة خصم أو سعر عرض",IF(H920&lt;=0,"سعر العرض لازم يكون أكبر من صفر",IF(H920&gt;=C920,"سعر العرض = السعر أو أعلى",IF(AND(J920&lt;&gt;"",N(J920)&lt;0,M920&lt;&gt;"نعم"),"تحت التكلفة",IF($B$4="","حط نهاية العرض فوق",IF(AND($B$2&lt;&gt;"",$B$4&lt;$B$2),"النهاية قبل البداية",IF($B$4&lt;TODAY(),"تاريخ النهاية راح",IF(D920="","تمام، بس بدون تكلفة (ما نقدر نحسب ربحك)",IF(N(J920)&lt;0,"تحت التكلفة، وانت قاصد",IF(K920&lt;$B$7,"تمام، بس هامشك أقل من حدّك","جاهز")))))))))))))))</f>
        <v/>
      </c>
      <c r="O920" s="19" t="b">
        <f>AND(N920&lt;&gt;"",ISNA(MATCH(N920,{"رقم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1">
      <c r="A921" s="13"/>
      <c r="B921" s="14"/>
      <c r="C921" s="15"/>
      <c r="D921" s="15"/>
      <c r="E921" s="15"/>
      <c r="F921" s="16"/>
      <c r="G921" s="15"/>
      <c r="H921" s="17" t="str">
        <f>IF(OR(C921="",AND(F921="",G921="")),"",IF(G921&lt;&gt;"",ROUND(G921,2),IF($B$8="ريال كامل",ROUNDDOWN(C921*(1-IF(F921&gt;1,F921/100,F921)),0),IF($B$8="ينتهي بـ ٩",ROUND((C921*(1-IF(F921&gt;1,F921/100,F921))+1)/10,0)*10-1,ROUND(C921*(1-IF(F921&gt;1,F921/100,F921)),2)))))</f>
        <v/>
      </c>
      <c r="I921" s="17" t="str">
        <f>IF(OR(C921="",D921=""),"",ROUND(C921/IF($B$5="نعم",1+$B$6,1)-D921-N(E921),2))</f>
        <v/>
      </c>
      <c r="J921" s="17" t="str">
        <f>IF(OR(H921="",D921=""),"",ROUND(H921/IF($B$5="نعم",1+$B$6,1)-D921-N(E921),2))</f>
        <v/>
      </c>
      <c r="K921" s="18" t="str">
        <f>IF(OR(J921="",N(H921)&lt;=0),"",J921/(H921/IF($B$5="نعم",1+$B$6,1)))</f>
        <v/>
      </c>
      <c r="L921" s="18" t="str">
        <f>IF(OR(I921="",J921="",N(I921)&lt;=0),"",1-J921/I921)</f>
        <v/>
      </c>
      <c r="M921" s="14"/>
      <c r="N921" s="19" t="str">
        <f>IF(AND(A921="",C921=""),"",IF(A921="","رقم المنتج ناقص",IF(AND($B$9="سلة",ISERROR(VALUE(A921))),"رقم المنتج: أرقام إنجليزية بس",IF(COUNTIF($A$11:$A$1010,A921)&gt;1,"رقم المنتج مكرر",IF(C921="","السعر الحالي ناقص",IF(H921="","حط نسبة خصم أو سعر عرض",IF(H921&lt;=0,"سعر العرض لازم يكون أكبر من صفر",IF(H921&gt;=C921,"سعر العرض = السعر أو أعلى",IF(AND(J921&lt;&gt;"",N(J921)&lt;0,M921&lt;&gt;"نعم"),"تحت التكلفة",IF($B$4="","حط نهاية العرض فوق",IF(AND($B$2&lt;&gt;"",$B$4&lt;$B$2),"النهاية قبل البداية",IF($B$4&lt;TODAY(),"تاريخ النهاية راح",IF(D921="","تمام، بس بدون تكلفة (ما نقدر نحسب ربحك)",IF(N(J921)&lt;0,"تحت التكلفة، وانت قاصد",IF(K921&lt;$B$7,"تمام، بس هامشك أقل من حدّك","جاهز")))))))))))))))</f>
        <v/>
      </c>
      <c r="O921" s="19" t="b">
        <f>AND(N921&lt;&gt;"",ISNA(MATCH(N921,{"رقم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2">
      <c r="A922" s="13"/>
      <c r="B922" s="14"/>
      <c r="C922" s="15"/>
      <c r="D922" s="15"/>
      <c r="E922" s="15"/>
      <c r="F922" s="16"/>
      <c r="G922" s="15"/>
      <c r="H922" s="17" t="str">
        <f>IF(OR(C922="",AND(F922="",G922="")),"",IF(G922&lt;&gt;"",ROUND(G922,2),IF($B$8="ريال كامل",ROUNDDOWN(C922*(1-IF(F922&gt;1,F922/100,F922)),0),IF($B$8="ينتهي بـ ٩",ROUND((C922*(1-IF(F922&gt;1,F922/100,F922))+1)/10,0)*10-1,ROUND(C922*(1-IF(F922&gt;1,F922/100,F922)),2)))))</f>
        <v/>
      </c>
      <c r="I922" s="17" t="str">
        <f>IF(OR(C922="",D922=""),"",ROUND(C922/IF($B$5="نعم",1+$B$6,1)-D922-N(E922),2))</f>
        <v/>
      </c>
      <c r="J922" s="17" t="str">
        <f>IF(OR(H922="",D922=""),"",ROUND(H922/IF($B$5="نعم",1+$B$6,1)-D922-N(E922),2))</f>
        <v/>
      </c>
      <c r="K922" s="18" t="str">
        <f>IF(OR(J922="",N(H922)&lt;=0),"",J922/(H922/IF($B$5="نعم",1+$B$6,1)))</f>
        <v/>
      </c>
      <c r="L922" s="18" t="str">
        <f>IF(OR(I922="",J922="",N(I922)&lt;=0),"",1-J922/I922)</f>
        <v/>
      </c>
      <c r="M922" s="14"/>
      <c r="N922" s="19" t="str">
        <f>IF(AND(A922="",C922=""),"",IF(A922="","رقم المنتج ناقص",IF(AND($B$9="سلة",ISERROR(VALUE(A922))),"رقم المنتج: أرقام إنجليزية بس",IF(COUNTIF($A$11:$A$1010,A922)&gt;1,"رقم المنتج مكرر",IF(C922="","السعر الحالي ناقص",IF(H922="","حط نسبة خصم أو سعر عرض",IF(H922&lt;=0,"سعر العرض لازم يكون أكبر من صفر",IF(H922&gt;=C922,"سعر العرض = السعر أو أعلى",IF(AND(J922&lt;&gt;"",N(J922)&lt;0,M922&lt;&gt;"نعم"),"تحت التكلفة",IF($B$4="","حط نهاية العرض فوق",IF(AND($B$2&lt;&gt;"",$B$4&lt;$B$2),"النهاية قبل البداية",IF($B$4&lt;TODAY(),"تاريخ النهاية راح",IF(D922="","تمام، بس بدون تكلفة (ما نقدر نحسب ربحك)",IF(N(J922)&lt;0,"تحت التكلفة، وانت قاصد",IF(K922&lt;$B$7,"تمام، بس هامشك أقل من حدّك","جاهز")))))))))))))))</f>
        <v/>
      </c>
      <c r="O922" s="19" t="b">
        <f>AND(N922&lt;&gt;"",ISNA(MATCH(N922,{"رقم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3">
      <c r="A923" s="13"/>
      <c r="B923" s="14"/>
      <c r="C923" s="15"/>
      <c r="D923" s="15"/>
      <c r="E923" s="15"/>
      <c r="F923" s="16"/>
      <c r="G923" s="15"/>
      <c r="H923" s="17" t="str">
        <f>IF(OR(C923="",AND(F923="",G923="")),"",IF(G923&lt;&gt;"",ROUND(G923,2),IF($B$8="ريال كامل",ROUNDDOWN(C923*(1-IF(F923&gt;1,F923/100,F923)),0),IF($B$8="ينتهي بـ ٩",ROUND((C923*(1-IF(F923&gt;1,F923/100,F923))+1)/10,0)*10-1,ROUND(C923*(1-IF(F923&gt;1,F923/100,F923)),2)))))</f>
        <v/>
      </c>
      <c r="I923" s="17" t="str">
        <f>IF(OR(C923="",D923=""),"",ROUND(C923/IF($B$5="نعم",1+$B$6,1)-D923-N(E923),2))</f>
        <v/>
      </c>
      <c r="J923" s="17" t="str">
        <f>IF(OR(H923="",D923=""),"",ROUND(H923/IF($B$5="نعم",1+$B$6,1)-D923-N(E923),2))</f>
        <v/>
      </c>
      <c r="K923" s="18" t="str">
        <f>IF(OR(J923="",N(H923)&lt;=0),"",J923/(H923/IF($B$5="نعم",1+$B$6,1)))</f>
        <v/>
      </c>
      <c r="L923" s="18" t="str">
        <f>IF(OR(I923="",J923="",N(I923)&lt;=0),"",1-J923/I923)</f>
        <v/>
      </c>
      <c r="M923" s="14"/>
      <c r="N923" s="19" t="str">
        <f>IF(AND(A923="",C923=""),"",IF(A923="","رقم المنتج ناقص",IF(AND($B$9="سلة",ISERROR(VALUE(A923))),"رقم المنتج: أرقام إنجليزية بس",IF(COUNTIF($A$11:$A$1010,A923)&gt;1,"رقم المنتج مكرر",IF(C923="","السعر الحالي ناقص",IF(H923="","حط نسبة خصم أو سعر عرض",IF(H923&lt;=0,"سعر العرض لازم يكون أكبر من صفر",IF(H923&gt;=C923,"سعر العرض = السعر أو أعلى",IF(AND(J923&lt;&gt;"",N(J923)&lt;0,M923&lt;&gt;"نعم"),"تحت التكلفة",IF($B$4="","حط نهاية العرض فوق",IF(AND($B$2&lt;&gt;"",$B$4&lt;$B$2),"النهاية قبل البداية",IF($B$4&lt;TODAY(),"تاريخ النهاية راح",IF(D923="","تمام، بس بدون تكلفة (ما نقدر نحسب ربحك)",IF(N(J923)&lt;0,"تحت التكلفة، وانت قاصد",IF(K923&lt;$B$7,"تمام، بس هامشك أقل من حدّك","جاهز")))))))))))))))</f>
        <v/>
      </c>
      <c r="O923" s="19" t="b">
        <f>AND(N923&lt;&gt;"",ISNA(MATCH(N923,{"رقم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4">
      <c r="A924" s="13"/>
      <c r="B924" s="14"/>
      <c r="C924" s="15"/>
      <c r="D924" s="15"/>
      <c r="E924" s="15"/>
      <c r="F924" s="16"/>
      <c r="G924" s="15"/>
      <c r="H924" s="17" t="str">
        <f>IF(OR(C924="",AND(F924="",G924="")),"",IF(G924&lt;&gt;"",ROUND(G924,2),IF($B$8="ريال كامل",ROUNDDOWN(C924*(1-IF(F924&gt;1,F924/100,F924)),0),IF($B$8="ينتهي بـ ٩",ROUND((C924*(1-IF(F924&gt;1,F924/100,F924))+1)/10,0)*10-1,ROUND(C924*(1-IF(F924&gt;1,F924/100,F924)),2)))))</f>
        <v/>
      </c>
      <c r="I924" s="17" t="str">
        <f>IF(OR(C924="",D924=""),"",ROUND(C924/IF($B$5="نعم",1+$B$6,1)-D924-N(E924),2))</f>
        <v/>
      </c>
      <c r="J924" s="17" t="str">
        <f>IF(OR(H924="",D924=""),"",ROUND(H924/IF($B$5="نعم",1+$B$6,1)-D924-N(E924),2))</f>
        <v/>
      </c>
      <c r="K924" s="18" t="str">
        <f>IF(OR(J924="",N(H924)&lt;=0),"",J924/(H924/IF($B$5="نعم",1+$B$6,1)))</f>
        <v/>
      </c>
      <c r="L924" s="18" t="str">
        <f>IF(OR(I924="",J924="",N(I924)&lt;=0),"",1-J924/I924)</f>
        <v/>
      </c>
      <c r="M924" s="14"/>
      <c r="N924" s="19" t="str">
        <f>IF(AND(A924="",C924=""),"",IF(A924="","رقم المنتج ناقص",IF(AND($B$9="سلة",ISERROR(VALUE(A924))),"رقم المنتج: أرقام إنجليزية بس",IF(COUNTIF($A$11:$A$1010,A924)&gt;1,"رقم المنتج مكرر",IF(C924="","السعر الحالي ناقص",IF(H924="","حط نسبة خصم أو سعر عرض",IF(H924&lt;=0,"سعر العرض لازم يكون أكبر من صفر",IF(H924&gt;=C924,"سعر العرض = السعر أو أعلى",IF(AND(J924&lt;&gt;"",N(J924)&lt;0,M924&lt;&gt;"نعم"),"تحت التكلفة",IF($B$4="","حط نهاية العرض فوق",IF(AND($B$2&lt;&gt;"",$B$4&lt;$B$2),"النهاية قبل البداية",IF($B$4&lt;TODAY(),"تاريخ النهاية راح",IF(D924="","تمام، بس بدون تكلفة (ما نقدر نحسب ربحك)",IF(N(J924)&lt;0,"تحت التكلفة، وانت قاصد",IF(K924&lt;$B$7,"تمام، بس هامشك أقل من حدّك","جاهز")))))))))))))))</f>
        <v/>
      </c>
      <c r="O924" s="19" t="b">
        <f>AND(N924&lt;&gt;"",ISNA(MATCH(N924,{"رقم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5">
      <c r="A925" s="13"/>
      <c r="B925" s="14"/>
      <c r="C925" s="15"/>
      <c r="D925" s="15"/>
      <c r="E925" s="15"/>
      <c r="F925" s="16"/>
      <c r="G925" s="15"/>
      <c r="H925" s="17" t="str">
        <f>IF(OR(C925="",AND(F925="",G925="")),"",IF(G925&lt;&gt;"",ROUND(G925,2),IF($B$8="ريال كامل",ROUNDDOWN(C925*(1-IF(F925&gt;1,F925/100,F925)),0),IF($B$8="ينتهي بـ ٩",ROUND((C925*(1-IF(F925&gt;1,F925/100,F925))+1)/10,0)*10-1,ROUND(C925*(1-IF(F925&gt;1,F925/100,F925)),2)))))</f>
        <v/>
      </c>
      <c r="I925" s="17" t="str">
        <f>IF(OR(C925="",D925=""),"",ROUND(C925/IF($B$5="نعم",1+$B$6,1)-D925-N(E925),2))</f>
        <v/>
      </c>
      <c r="J925" s="17" t="str">
        <f>IF(OR(H925="",D925=""),"",ROUND(H925/IF($B$5="نعم",1+$B$6,1)-D925-N(E925),2))</f>
        <v/>
      </c>
      <c r="K925" s="18" t="str">
        <f>IF(OR(J925="",N(H925)&lt;=0),"",J925/(H925/IF($B$5="نعم",1+$B$6,1)))</f>
        <v/>
      </c>
      <c r="L925" s="18" t="str">
        <f>IF(OR(I925="",J925="",N(I925)&lt;=0),"",1-J925/I925)</f>
        <v/>
      </c>
      <c r="M925" s="14"/>
      <c r="N925" s="19" t="str">
        <f>IF(AND(A925="",C925=""),"",IF(A925="","رقم المنتج ناقص",IF(AND($B$9="سلة",ISERROR(VALUE(A925))),"رقم المنتج: أرقام إنجليزية بس",IF(COUNTIF($A$11:$A$1010,A925)&gt;1,"رقم المنتج مكرر",IF(C925="","السعر الحالي ناقص",IF(H925="","حط نسبة خصم أو سعر عرض",IF(H925&lt;=0,"سعر العرض لازم يكون أكبر من صفر",IF(H925&gt;=C925,"سعر العرض = السعر أو أعلى",IF(AND(J925&lt;&gt;"",N(J925)&lt;0,M925&lt;&gt;"نعم"),"تحت التكلفة",IF($B$4="","حط نهاية العرض فوق",IF(AND($B$2&lt;&gt;"",$B$4&lt;$B$2),"النهاية قبل البداية",IF($B$4&lt;TODAY(),"تاريخ النهاية راح",IF(D925="","تمام، بس بدون تكلفة (ما نقدر نحسب ربحك)",IF(N(J925)&lt;0,"تحت التكلفة، وانت قاصد",IF(K925&lt;$B$7,"تمام، بس هامشك أقل من حدّك","جاهز")))))))))))))))</f>
        <v/>
      </c>
      <c r="O925" s="19" t="b">
        <f>AND(N925&lt;&gt;"",ISNA(MATCH(N925,{"رقم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6">
      <c r="A926" s="13"/>
      <c r="B926" s="14"/>
      <c r="C926" s="15"/>
      <c r="D926" s="15"/>
      <c r="E926" s="15"/>
      <c r="F926" s="16"/>
      <c r="G926" s="15"/>
      <c r="H926" s="17" t="str">
        <f>IF(OR(C926="",AND(F926="",G926="")),"",IF(G926&lt;&gt;"",ROUND(G926,2),IF($B$8="ريال كامل",ROUNDDOWN(C926*(1-IF(F926&gt;1,F926/100,F926)),0),IF($B$8="ينتهي بـ ٩",ROUND((C926*(1-IF(F926&gt;1,F926/100,F926))+1)/10,0)*10-1,ROUND(C926*(1-IF(F926&gt;1,F926/100,F926)),2)))))</f>
        <v/>
      </c>
      <c r="I926" s="17" t="str">
        <f>IF(OR(C926="",D926=""),"",ROUND(C926/IF($B$5="نعم",1+$B$6,1)-D926-N(E926),2))</f>
        <v/>
      </c>
      <c r="J926" s="17" t="str">
        <f>IF(OR(H926="",D926=""),"",ROUND(H926/IF($B$5="نعم",1+$B$6,1)-D926-N(E926),2))</f>
        <v/>
      </c>
      <c r="K926" s="18" t="str">
        <f>IF(OR(J926="",N(H926)&lt;=0),"",J926/(H926/IF($B$5="نعم",1+$B$6,1)))</f>
        <v/>
      </c>
      <c r="L926" s="18" t="str">
        <f>IF(OR(I926="",J926="",N(I926)&lt;=0),"",1-J926/I926)</f>
        <v/>
      </c>
      <c r="M926" s="14"/>
      <c r="N926" s="19" t="str">
        <f>IF(AND(A926="",C926=""),"",IF(A926="","رقم المنتج ناقص",IF(AND($B$9="سلة",ISERROR(VALUE(A926))),"رقم المنتج: أرقام إنجليزية بس",IF(COUNTIF($A$11:$A$1010,A926)&gt;1,"رقم المنتج مكرر",IF(C926="","السعر الحالي ناقص",IF(H926="","حط نسبة خصم أو سعر عرض",IF(H926&lt;=0,"سعر العرض لازم يكون أكبر من صفر",IF(H926&gt;=C926,"سعر العرض = السعر أو أعلى",IF(AND(J926&lt;&gt;"",N(J926)&lt;0,M926&lt;&gt;"نعم"),"تحت التكلفة",IF($B$4="","حط نهاية العرض فوق",IF(AND($B$2&lt;&gt;"",$B$4&lt;$B$2),"النهاية قبل البداية",IF($B$4&lt;TODAY(),"تاريخ النهاية راح",IF(D926="","تمام، بس بدون تكلفة (ما نقدر نحسب ربحك)",IF(N(J926)&lt;0,"تحت التكلفة، وانت قاصد",IF(K926&lt;$B$7,"تمام، بس هامشك أقل من حدّك","جاهز")))))))))))))))</f>
        <v/>
      </c>
      <c r="O926" s="19" t="b">
        <f>AND(N926&lt;&gt;"",ISNA(MATCH(N926,{"رقم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7">
      <c r="A927" s="13"/>
      <c r="B927" s="14"/>
      <c r="C927" s="15"/>
      <c r="D927" s="15"/>
      <c r="E927" s="15"/>
      <c r="F927" s="16"/>
      <c r="G927" s="15"/>
      <c r="H927" s="17" t="str">
        <f>IF(OR(C927="",AND(F927="",G927="")),"",IF(G927&lt;&gt;"",ROUND(G927,2),IF($B$8="ريال كامل",ROUNDDOWN(C927*(1-IF(F927&gt;1,F927/100,F927)),0),IF($B$8="ينتهي بـ ٩",ROUND((C927*(1-IF(F927&gt;1,F927/100,F927))+1)/10,0)*10-1,ROUND(C927*(1-IF(F927&gt;1,F927/100,F927)),2)))))</f>
        <v/>
      </c>
      <c r="I927" s="17" t="str">
        <f>IF(OR(C927="",D927=""),"",ROUND(C927/IF($B$5="نعم",1+$B$6,1)-D927-N(E927),2))</f>
        <v/>
      </c>
      <c r="J927" s="17" t="str">
        <f>IF(OR(H927="",D927=""),"",ROUND(H927/IF($B$5="نعم",1+$B$6,1)-D927-N(E927),2))</f>
        <v/>
      </c>
      <c r="K927" s="18" t="str">
        <f>IF(OR(J927="",N(H927)&lt;=0),"",J927/(H927/IF($B$5="نعم",1+$B$6,1)))</f>
        <v/>
      </c>
      <c r="L927" s="18" t="str">
        <f>IF(OR(I927="",J927="",N(I927)&lt;=0),"",1-J927/I927)</f>
        <v/>
      </c>
      <c r="M927" s="14"/>
      <c r="N927" s="19" t="str">
        <f>IF(AND(A927="",C927=""),"",IF(A927="","رقم المنتج ناقص",IF(AND($B$9="سلة",ISERROR(VALUE(A927))),"رقم المنتج: أرقام إنجليزية بس",IF(COUNTIF($A$11:$A$1010,A927)&gt;1,"رقم المنتج مكرر",IF(C927="","السعر الحالي ناقص",IF(H927="","حط نسبة خصم أو سعر عرض",IF(H927&lt;=0,"سعر العرض لازم يكون أكبر من صفر",IF(H927&gt;=C927,"سعر العرض = السعر أو أعلى",IF(AND(J927&lt;&gt;"",N(J927)&lt;0,M927&lt;&gt;"نعم"),"تحت التكلفة",IF($B$4="","حط نهاية العرض فوق",IF(AND($B$2&lt;&gt;"",$B$4&lt;$B$2),"النهاية قبل البداية",IF($B$4&lt;TODAY(),"تاريخ النهاية راح",IF(D927="","تمام، بس بدون تكلفة (ما نقدر نحسب ربحك)",IF(N(J927)&lt;0,"تحت التكلفة، وانت قاصد",IF(K927&lt;$B$7,"تمام، بس هامشك أقل من حدّك","جاهز")))))))))))))))</f>
        <v/>
      </c>
      <c r="O927" s="19" t="b">
        <f>AND(N927&lt;&gt;"",ISNA(MATCH(N927,{"رقم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8">
      <c r="A928" s="13"/>
      <c r="B928" s="14"/>
      <c r="C928" s="15"/>
      <c r="D928" s="15"/>
      <c r="E928" s="15"/>
      <c r="F928" s="16"/>
      <c r="G928" s="15"/>
      <c r="H928" s="17" t="str">
        <f>IF(OR(C928="",AND(F928="",G928="")),"",IF(G928&lt;&gt;"",ROUND(G928,2),IF($B$8="ريال كامل",ROUNDDOWN(C928*(1-IF(F928&gt;1,F928/100,F928)),0),IF($B$8="ينتهي بـ ٩",ROUND((C928*(1-IF(F928&gt;1,F928/100,F928))+1)/10,0)*10-1,ROUND(C928*(1-IF(F928&gt;1,F928/100,F928)),2)))))</f>
        <v/>
      </c>
      <c r="I928" s="17" t="str">
        <f>IF(OR(C928="",D928=""),"",ROUND(C928/IF($B$5="نعم",1+$B$6,1)-D928-N(E928),2))</f>
        <v/>
      </c>
      <c r="J928" s="17" t="str">
        <f>IF(OR(H928="",D928=""),"",ROUND(H928/IF($B$5="نعم",1+$B$6,1)-D928-N(E928),2))</f>
        <v/>
      </c>
      <c r="K928" s="18" t="str">
        <f>IF(OR(J928="",N(H928)&lt;=0),"",J928/(H928/IF($B$5="نعم",1+$B$6,1)))</f>
        <v/>
      </c>
      <c r="L928" s="18" t="str">
        <f>IF(OR(I928="",J928="",N(I928)&lt;=0),"",1-J928/I928)</f>
        <v/>
      </c>
      <c r="M928" s="14"/>
      <c r="N928" s="19" t="str">
        <f>IF(AND(A928="",C928=""),"",IF(A928="","رقم المنتج ناقص",IF(AND($B$9="سلة",ISERROR(VALUE(A928))),"رقم المنتج: أرقام إنجليزية بس",IF(COUNTIF($A$11:$A$1010,A928)&gt;1,"رقم المنتج مكرر",IF(C928="","السعر الحالي ناقص",IF(H928="","حط نسبة خصم أو سعر عرض",IF(H928&lt;=0,"سعر العرض لازم يكون أكبر من صفر",IF(H928&gt;=C928,"سعر العرض = السعر أو أعلى",IF(AND(J928&lt;&gt;"",N(J928)&lt;0,M928&lt;&gt;"نعم"),"تحت التكلفة",IF($B$4="","حط نهاية العرض فوق",IF(AND($B$2&lt;&gt;"",$B$4&lt;$B$2),"النهاية قبل البداية",IF($B$4&lt;TODAY(),"تاريخ النهاية راح",IF(D928="","تمام، بس بدون تكلفة (ما نقدر نحسب ربحك)",IF(N(J928)&lt;0,"تحت التكلفة، وانت قاصد",IF(K928&lt;$B$7,"تمام، بس هامشك أقل من حدّك","جاهز")))))))))))))))</f>
        <v/>
      </c>
      <c r="O928" s="19" t="b">
        <f>AND(N928&lt;&gt;"",ISNA(MATCH(N928,{"رقم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29">
      <c r="A929" s="13"/>
      <c r="B929" s="14"/>
      <c r="C929" s="15"/>
      <c r="D929" s="15"/>
      <c r="E929" s="15"/>
      <c r="F929" s="16"/>
      <c r="G929" s="15"/>
      <c r="H929" s="17" t="str">
        <f>IF(OR(C929="",AND(F929="",G929="")),"",IF(G929&lt;&gt;"",ROUND(G929,2),IF($B$8="ريال كامل",ROUNDDOWN(C929*(1-IF(F929&gt;1,F929/100,F929)),0),IF($B$8="ينتهي بـ ٩",ROUND((C929*(1-IF(F929&gt;1,F929/100,F929))+1)/10,0)*10-1,ROUND(C929*(1-IF(F929&gt;1,F929/100,F929)),2)))))</f>
        <v/>
      </c>
      <c r="I929" s="17" t="str">
        <f>IF(OR(C929="",D929=""),"",ROUND(C929/IF($B$5="نعم",1+$B$6,1)-D929-N(E929),2))</f>
        <v/>
      </c>
      <c r="J929" s="17" t="str">
        <f>IF(OR(H929="",D929=""),"",ROUND(H929/IF($B$5="نعم",1+$B$6,1)-D929-N(E929),2))</f>
        <v/>
      </c>
      <c r="K929" s="18" t="str">
        <f>IF(OR(J929="",N(H929)&lt;=0),"",J929/(H929/IF($B$5="نعم",1+$B$6,1)))</f>
        <v/>
      </c>
      <c r="L929" s="18" t="str">
        <f>IF(OR(I929="",J929="",N(I929)&lt;=0),"",1-J929/I929)</f>
        <v/>
      </c>
      <c r="M929" s="14"/>
      <c r="N929" s="19" t="str">
        <f>IF(AND(A929="",C929=""),"",IF(A929="","رقم المنتج ناقص",IF(AND($B$9="سلة",ISERROR(VALUE(A929))),"رقم المنتج: أرقام إنجليزية بس",IF(COUNTIF($A$11:$A$1010,A929)&gt;1,"رقم المنتج مكرر",IF(C929="","السعر الحالي ناقص",IF(H929="","حط نسبة خصم أو سعر عرض",IF(H929&lt;=0,"سعر العرض لازم يكون أكبر من صفر",IF(H929&gt;=C929,"سعر العرض = السعر أو أعلى",IF(AND(J929&lt;&gt;"",N(J929)&lt;0,M929&lt;&gt;"نعم"),"تحت التكلفة",IF($B$4="","حط نهاية العرض فوق",IF(AND($B$2&lt;&gt;"",$B$4&lt;$B$2),"النهاية قبل البداية",IF($B$4&lt;TODAY(),"تاريخ النهاية راح",IF(D929="","تمام، بس بدون تكلفة (ما نقدر نحسب ربحك)",IF(N(J929)&lt;0,"تحت التكلفة، وانت قاصد",IF(K929&lt;$B$7,"تمام، بس هامشك أقل من حدّك","جاهز")))))))))))))))</f>
        <v/>
      </c>
      <c r="O929" s="19" t="b">
        <f>AND(N929&lt;&gt;"",ISNA(MATCH(N929,{"رقم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0">
      <c r="A930" s="13"/>
      <c r="B930" s="14"/>
      <c r="C930" s="15"/>
      <c r="D930" s="15"/>
      <c r="E930" s="15"/>
      <c r="F930" s="16"/>
      <c r="G930" s="15"/>
      <c r="H930" s="17" t="str">
        <f>IF(OR(C930="",AND(F930="",G930="")),"",IF(G930&lt;&gt;"",ROUND(G930,2),IF($B$8="ريال كامل",ROUNDDOWN(C930*(1-IF(F930&gt;1,F930/100,F930)),0),IF($B$8="ينتهي بـ ٩",ROUND((C930*(1-IF(F930&gt;1,F930/100,F930))+1)/10,0)*10-1,ROUND(C930*(1-IF(F930&gt;1,F930/100,F930)),2)))))</f>
        <v/>
      </c>
      <c r="I930" s="17" t="str">
        <f>IF(OR(C930="",D930=""),"",ROUND(C930/IF($B$5="نعم",1+$B$6,1)-D930-N(E930),2))</f>
        <v/>
      </c>
      <c r="J930" s="17" t="str">
        <f>IF(OR(H930="",D930=""),"",ROUND(H930/IF($B$5="نعم",1+$B$6,1)-D930-N(E930),2))</f>
        <v/>
      </c>
      <c r="K930" s="18" t="str">
        <f>IF(OR(J930="",N(H930)&lt;=0),"",J930/(H930/IF($B$5="نعم",1+$B$6,1)))</f>
        <v/>
      </c>
      <c r="L930" s="18" t="str">
        <f>IF(OR(I930="",J930="",N(I930)&lt;=0),"",1-J930/I930)</f>
        <v/>
      </c>
      <c r="M930" s="14"/>
      <c r="N930" s="19" t="str">
        <f>IF(AND(A930="",C930=""),"",IF(A930="","رقم المنتج ناقص",IF(AND($B$9="سلة",ISERROR(VALUE(A930))),"رقم المنتج: أرقام إنجليزية بس",IF(COUNTIF($A$11:$A$1010,A930)&gt;1,"رقم المنتج مكرر",IF(C930="","السعر الحالي ناقص",IF(H930="","حط نسبة خصم أو سعر عرض",IF(H930&lt;=0,"سعر العرض لازم يكون أكبر من صفر",IF(H930&gt;=C930,"سعر العرض = السعر أو أعلى",IF(AND(J930&lt;&gt;"",N(J930)&lt;0,M930&lt;&gt;"نعم"),"تحت التكلفة",IF($B$4="","حط نهاية العرض فوق",IF(AND($B$2&lt;&gt;"",$B$4&lt;$B$2),"النهاية قبل البداية",IF($B$4&lt;TODAY(),"تاريخ النهاية راح",IF(D930="","تمام، بس بدون تكلفة (ما نقدر نحسب ربحك)",IF(N(J930)&lt;0,"تحت التكلفة، وانت قاصد",IF(K930&lt;$B$7,"تمام، بس هامشك أقل من حدّك","جاهز")))))))))))))))</f>
        <v/>
      </c>
      <c r="O930" s="19" t="b">
        <f>AND(N930&lt;&gt;"",ISNA(MATCH(N930,{"رقم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1">
      <c r="A931" s="13"/>
      <c r="B931" s="14"/>
      <c r="C931" s="15"/>
      <c r="D931" s="15"/>
      <c r="E931" s="15"/>
      <c r="F931" s="16"/>
      <c r="G931" s="15"/>
      <c r="H931" s="17" t="str">
        <f>IF(OR(C931="",AND(F931="",G931="")),"",IF(G931&lt;&gt;"",ROUND(G931,2),IF($B$8="ريال كامل",ROUNDDOWN(C931*(1-IF(F931&gt;1,F931/100,F931)),0),IF($B$8="ينتهي بـ ٩",ROUND((C931*(1-IF(F931&gt;1,F931/100,F931))+1)/10,0)*10-1,ROUND(C931*(1-IF(F931&gt;1,F931/100,F931)),2)))))</f>
        <v/>
      </c>
      <c r="I931" s="17" t="str">
        <f>IF(OR(C931="",D931=""),"",ROUND(C931/IF($B$5="نعم",1+$B$6,1)-D931-N(E931),2))</f>
        <v/>
      </c>
      <c r="J931" s="17" t="str">
        <f>IF(OR(H931="",D931=""),"",ROUND(H931/IF($B$5="نعم",1+$B$6,1)-D931-N(E931),2))</f>
        <v/>
      </c>
      <c r="K931" s="18" t="str">
        <f>IF(OR(J931="",N(H931)&lt;=0),"",J931/(H931/IF($B$5="نعم",1+$B$6,1)))</f>
        <v/>
      </c>
      <c r="L931" s="18" t="str">
        <f>IF(OR(I931="",J931="",N(I931)&lt;=0),"",1-J931/I931)</f>
        <v/>
      </c>
      <c r="M931" s="14"/>
      <c r="N931" s="19" t="str">
        <f>IF(AND(A931="",C931=""),"",IF(A931="","رقم المنتج ناقص",IF(AND($B$9="سلة",ISERROR(VALUE(A931))),"رقم المنتج: أرقام إنجليزية بس",IF(COUNTIF($A$11:$A$1010,A931)&gt;1,"رقم المنتج مكرر",IF(C931="","السعر الحالي ناقص",IF(H931="","حط نسبة خصم أو سعر عرض",IF(H931&lt;=0,"سعر العرض لازم يكون أكبر من صفر",IF(H931&gt;=C931,"سعر العرض = السعر أو أعلى",IF(AND(J931&lt;&gt;"",N(J931)&lt;0,M931&lt;&gt;"نعم"),"تحت التكلفة",IF($B$4="","حط نهاية العرض فوق",IF(AND($B$2&lt;&gt;"",$B$4&lt;$B$2),"النهاية قبل البداية",IF($B$4&lt;TODAY(),"تاريخ النهاية راح",IF(D931="","تمام، بس بدون تكلفة (ما نقدر نحسب ربحك)",IF(N(J931)&lt;0,"تحت التكلفة، وانت قاصد",IF(K931&lt;$B$7,"تمام، بس هامشك أقل من حدّك","جاهز")))))))))))))))</f>
        <v/>
      </c>
      <c r="O931" s="19" t="b">
        <f>AND(N931&lt;&gt;"",ISNA(MATCH(N931,{"رقم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2">
      <c r="A932" s="13"/>
      <c r="B932" s="14"/>
      <c r="C932" s="15"/>
      <c r="D932" s="15"/>
      <c r="E932" s="15"/>
      <c r="F932" s="16"/>
      <c r="G932" s="15"/>
      <c r="H932" s="17" t="str">
        <f>IF(OR(C932="",AND(F932="",G932="")),"",IF(G932&lt;&gt;"",ROUND(G932,2),IF($B$8="ريال كامل",ROUNDDOWN(C932*(1-IF(F932&gt;1,F932/100,F932)),0),IF($B$8="ينتهي بـ ٩",ROUND((C932*(1-IF(F932&gt;1,F932/100,F932))+1)/10,0)*10-1,ROUND(C932*(1-IF(F932&gt;1,F932/100,F932)),2)))))</f>
        <v/>
      </c>
      <c r="I932" s="17" t="str">
        <f>IF(OR(C932="",D932=""),"",ROUND(C932/IF($B$5="نعم",1+$B$6,1)-D932-N(E932),2))</f>
        <v/>
      </c>
      <c r="J932" s="17" t="str">
        <f>IF(OR(H932="",D932=""),"",ROUND(H932/IF($B$5="نعم",1+$B$6,1)-D932-N(E932),2))</f>
        <v/>
      </c>
      <c r="K932" s="18" t="str">
        <f>IF(OR(J932="",N(H932)&lt;=0),"",J932/(H932/IF($B$5="نعم",1+$B$6,1)))</f>
        <v/>
      </c>
      <c r="L932" s="18" t="str">
        <f>IF(OR(I932="",J932="",N(I932)&lt;=0),"",1-J932/I932)</f>
        <v/>
      </c>
      <c r="M932" s="14"/>
      <c r="N932" s="19" t="str">
        <f>IF(AND(A932="",C932=""),"",IF(A932="","رقم المنتج ناقص",IF(AND($B$9="سلة",ISERROR(VALUE(A932))),"رقم المنتج: أرقام إنجليزية بس",IF(COUNTIF($A$11:$A$1010,A932)&gt;1,"رقم المنتج مكرر",IF(C932="","السعر الحالي ناقص",IF(H932="","حط نسبة خصم أو سعر عرض",IF(H932&lt;=0,"سعر العرض لازم يكون أكبر من صفر",IF(H932&gt;=C932,"سعر العرض = السعر أو أعلى",IF(AND(J932&lt;&gt;"",N(J932)&lt;0,M932&lt;&gt;"نعم"),"تحت التكلفة",IF($B$4="","حط نهاية العرض فوق",IF(AND($B$2&lt;&gt;"",$B$4&lt;$B$2),"النهاية قبل البداية",IF($B$4&lt;TODAY(),"تاريخ النهاية راح",IF(D932="","تمام، بس بدون تكلفة (ما نقدر نحسب ربحك)",IF(N(J932)&lt;0,"تحت التكلفة، وانت قاصد",IF(K932&lt;$B$7,"تمام، بس هامشك أقل من حدّك","جاهز")))))))))))))))</f>
        <v/>
      </c>
      <c r="O932" s="19" t="b">
        <f>AND(N932&lt;&gt;"",ISNA(MATCH(N932,{"رقم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3">
      <c r="A933" s="13"/>
      <c r="B933" s="14"/>
      <c r="C933" s="15"/>
      <c r="D933" s="15"/>
      <c r="E933" s="15"/>
      <c r="F933" s="16"/>
      <c r="G933" s="15"/>
      <c r="H933" s="17" t="str">
        <f>IF(OR(C933="",AND(F933="",G933="")),"",IF(G933&lt;&gt;"",ROUND(G933,2),IF($B$8="ريال كامل",ROUNDDOWN(C933*(1-IF(F933&gt;1,F933/100,F933)),0),IF($B$8="ينتهي بـ ٩",ROUND((C933*(1-IF(F933&gt;1,F933/100,F933))+1)/10,0)*10-1,ROUND(C933*(1-IF(F933&gt;1,F933/100,F933)),2)))))</f>
        <v/>
      </c>
      <c r="I933" s="17" t="str">
        <f>IF(OR(C933="",D933=""),"",ROUND(C933/IF($B$5="نعم",1+$B$6,1)-D933-N(E933),2))</f>
        <v/>
      </c>
      <c r="J933" s="17" t="str">
        <f>IF(OR(H933="",D933=""),"",ROUND(H933/IF($B$5="نعم",1+$B$6,1)-D933-N(E933),2))</f>
        <v/>
      </c>
      <c r="K933" s="18" t="str">
        <f>IF(OR(J933="",N(H933)&lt;=0),"",J933/(H933/IF($B$5="نعم",1+$B$6,1)))</f>
        <v/>
      </c>
      <c r="L933" s="18" t="str">
        <f>IF(OR(I933="",J933="",N(I933)&lt;=0),"",1-J933/I933)</f>
        <v/>
      </c>
      <c r="M933" s="14"/>
      <c r="N933" s="19" t="str">
        <f>IF(AND(A933="",C933=""),"",IF(A933="","رقم المنتج ناقص",IF(AND($B$9="سلة",ISERROR(VALUE(A933))),"رقم المنتج: أرقام إنجليزية بس",IF(COUNTIF($A$11:$A$1010,A933)&gt;1,"رقم المنتج مكرر",IF(C933="","السعر الحالي ناقص",IF(H933="","حط نسبة خصم أو سعر عرض",IF(H933&lt;=0,"سعر العرض لازم يكون أكبر من صفر",IF(H933&gt;=C933,"سعر العرض = السعر أو أعلى",IF(AND(J933&lt;&gt;"",N(J933)&lt;0,M933&lt;&gt;"نعم"),"تحت التكلفة",IF($B$4="","حط نهاية العرض فوق",IF(AND($B$2&lt;&gt;"",$B$4&lt;$B$2),"النهاية قبل البداية",IF($B$4&lt;TODAY(),"تاريخ النهاية راح",IF(D933="","تمام، بس بدون تكلفة (ما نقدر نحسب ربحك)",IF(N(J933)&lt;0,"تحت التكلفة، وانت قاصد",IF(K933&lt;$B$7,"تمام، بس هامشك أقل من حدّك","جاهز")))))))))))))))</f>
        <v/>
      </c>
      <c r="O933" s="19" t="b">
        <f>AND(N933&lt;&gt;"",ISNA(MATCH(N933,{"رقم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4">
      <c r="A934" s="13"/>
      <c r="B934" s="14"/>
      <c r="C934" s="15"/>
      <c r="D934" s="15"/>
      <c r="E934" s="15"/>
      <c r="F934" s="16"/>
      <c r="G934" s="15"/>
      <c r="H934" s="17" t="str">
        <f>IF(OR(C934="",AND(F934="",G934="")),"",IF(G934&lt;&gt;"",ROUND(G934,2),IF($B$8="ريال كامل",ROUNDDOWN(C934*(1-IF(F934&gt;1,F934/100,F934)),0),IF($B$8="ينتهي بـ ٩",ROUND((C934*(1-IF(F934&gt;1,F934/100,F934))+1)/10,0)*10-1,ROUND(C934*(1-IF(F934&gt;1,F934/100,F934)),2)))))</f>
        <v/>
      </c>
      <c r="I934" s="17" t="str">
        <f>IF(OR(C934="",D934=""),"",ROUND(C934/IF($B$5="نعم",1+$B$6,1)-D934-N(E934),2))</f>
        <v/>
      </c>
      <c r="J934" s="17" t="str">
        <f>IF(OR(H934="",D934=""),"",ROUND(H934/IF($B$5="نعم",1+$B$6,1)-D934-N(E934),2))</f>
        <v/>
      </c>
      <c r="K934" s="18" t="str">
        <f>IF(OR(J934="",N(H934)&lt;=0),"",J934/(H934/IF($B$5="نعم",1+$B$6,1)))</f>
        <v/>
      </c>
      <c r="L934" s="18" t="str">
        <f>IF(OR(I934="",J934="",N(I934)&lt;=0),"",1-J934/I934)</f>
        <v/>
      </c>
      <c r="M934" s="14"/>
      <c r="N934" s="19" t="str">
        <f>IF(AND(A934="",C934=""),"",IF(A934="","رقم المنتج ناقص",IF(AND($B$9="سلة",ISERROR(VALUE(A934))),"رقم المنتج: أرقام إنجليزية بس",IF(COUNTIF($A$11:$A$1010,A934)&gt;1,"رقم المنتج مكرر",IF(C934="","السعر الحالي ناقص",IF(H934="","حط نسبة خصم أو سعر عرض",IF(H934&lt;=0,"سعر العرض لازم يكون أكبر من صفر",IF(H934&gt;=C934,"سعر العرض = السعر أو أعلى",IF(AND(J934&lt;&gt;"",N(J934)&lt;0,M934&lt;&gt;"نعم"),"تحت التكلفة",IF($B$4="","حط نهاية العرض فوق",IF(AND($B$2&lt;&gt;"",$B$4&lt;$B$2),"النهاية قبل البداية",IF($B$4&lt;TODAY(),"تاريخ النهاية راح",IF(D934="","تمام، بس بدون تكلفة (ما نقدر نحسب ربحك)",IF(N(J934)&lt;0,"تحت التكلفة، وانت قاصد",IF(K934&lt;$B$7,"تمام، بس هامشك أقل من حدّك","جاهز")))))))))))))))</f>
        <v/>
      </c>
      <c r="O934" s="19" t="b">
        <f>AND(N934&lt;&gt;"",ISNA(MATCH(N934,{"رقم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5">
      <c r="A935" s="13"/>
      <c r="B935" s="14"/>
      <c r="C935" s="15"/>
      <c r="D935" s="15"/>
      <c r="E935" s="15"/>
      <c r="F935" s="16"/>
      <c r="G935" s="15"/>
      <c r="H935" s="17" t="str">
        <f>IF(OR(C935="",AND(F935="",G935="")),"",IF(G935&lt;&gt;"",ROUND(G935,2),IF($B$8="ريال كامل",ROUNDDOWN(C935*(1-IF(F935&gt;1,F935/100,F935)),0),IF($B$8="ينتهي بـ ٩",ROUND((C935*(1-IF(F935&gt;1,F935/100,F935))+1)/10,0)*10-1,ROUND(C935*(1-IF(F935&gt;1,F935/100,F935)),2)))))</f>
        <v/>
      </c>
      <c r="I935" s="17" t="str">
        <f>IF(OR(C935="",D935=""),"",ROUND(C935/IF($B$5="نعم",1+$B$6,1)-D935-N(E935),2))</f>
        <v/>
      </c>
      <c r="J935" s="17" t="str">
        <f>IF(OR(H935="",D935=""),"",ROUND(H935/IF($B$5="نعم",1+$B$6,1)-D935-N(E935),2))</f>
        <v/>
      </c>
      <c r="K935" s="18" t="str">
        <f>IF(OR(J935="",N(H935)&lt;=0),"",J935/(H935/IF($B$5="نعم",1+$B$6,1)))</f>
        <v/>
      </c>
      <c r="L935" s="18" t="str">
        <f>IF(OR(I935="",J935="",N(I935)&lt;=0),"",1-J935/I935)</f>
        <v/>
      </c>
      <c r="M935" s="14"/>
      <c r="N935" s="19" t="str">
        <f>IF(AND(A935="",C935=""),"",IF(A935="","رقم المنتج ناقص",IF(AND($B$9="سلة",ISERROR(VALUE(A935))),"رقم المنتج: أرقام إنجليزية بس",IF(COUNTIF($A$11:$A$1010,A935)&gt;1,"رقم المنتج مكرر",IF(C935="","السعر الحالي ناقص",IF(H935="","حط نسبة خصم أو سعر عرض",IF(H935&lt;=0,"سعر العرض لازم يكون أكبر من صفر",IF(H935&gt;=C935,"سعر العرض = السعر أو أعلى",IF(AND(J935&lt;&gt;"",N(J935)&lt;0,M935&lt;&gt;"نعم"),"تحت التكلفة",IF($B$4="","حط نهاية العرض فوق",IF(AND($B$2&lt;&gt;"",$B$4&lt;$B$2),"النهاية قبل البداية",IF($B$4&lt;TODAY(),"تاريخ النهاية راح",IF(D935="","تمام، بس بدون تكلفة (ما نقدر نحسب ربحك)",IF(N(J935)&lt;0,"تحت التكلفة، وانت قاصد",IF(K935&lt;$B$7,"تمام، بس هامشك أقل من حدّك","جاهز")))))))))))))))</f>
        <v/>
      </c>
      <c r="O935" s="19" t="b">
        <f>AND(N935&lt;&gt;"",ISNA(MATCH(N935,{"رقم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6">
      <c r="A936" s="13"/>
      <c r="B936" s="14"/>
      <c r="C936" s="15"/>
      <c r="D936" s="15"/>
      <c r="E936" s="15"/>
      <c r="F936" s="16"/>
      <c r="G936" s="15"/>
      <c r="H936" s="17" t="str">
        <f>IF(OR(C936="",AND(F936="",G936="")),"",IF(G936&lt;&gt;"",ROUND(G936,2),IF($B$8="ريال كامل",ROUNDDOWN(C936*(1-IF(F936&gt;1,F936/100,F936)),0),IF($B$8="ينتهي بـ ٩",ROUND((C936*(1-IF(F936&gt;1,F936/100,F936))+1)/10,0)*10-1,ROUND(C936*(1-IF(F936&gt;1,F936/100,F936)),2)))))</f>
        <v/>
      </c>
      <c r="I936" s="17" t="str">
        <f>IF(OR(C936="",D936=""),"",ROUND(C936/IF($B$5="نعم",1+$B$6,1)-D936-N(E936),2))</f>
        <v/>
      </c>
      <c r="J936" s="17" t="str">
        <f>IF(OR(H936="",D936=""),"",ROUND(H936/IF($B$5="نعم",1+$B$6,1)-D936-N(E936),2))</f>
        <v/>
      </c>
      <c r="K936" s="18" t="str">
        <f>IF(OR(J936="",N(H936)&lt;=0),"",J936/(H936/IF($B$5="نعم",1+$B$6,1)))</f>
        <v/>
      </c>
      <c r="L936" s="18" t="str">
        <f>IF(OR(I936="",J936="",N(I936)&lt;=0),"",1-J936/I936)</f>
        <v/>
      </c>
      <c r="M936" s="14"/>
      <c r="N936" s="19" t="str">
        <f>IF(AND(A936="",C936=""),"",IF(A936="","رقم المنتج ناقص",IF(AND($B$9="سلة",ISERROR(VALUE(A936))),"رقم المنتج: أرقام إنجليزية بس",IF(COUNTIF($A$11:$A$1010,A936)&gt;1,"رقم المنتج مكرر",IF(C936="","السعر الحالي ناقص",IF(H936="","حط نسبة خصم أو سعر عرض",IF(H936&lt;=0,"سعر العرض لازم يكون أكبر من صفر",IF(H936&gt;=C936,"سعر العرض = السعر أو أعلى",IF(AND(J936&lt;&gt;"",N(J936)&lt;0,M936&lt;&gt;"نعم"),"تحت التكلفة",IF($B$4="","حط نهاية العرض فوق",IF(AND($B$2&lt;&gt;"",$B$4&lt;$B$2),"النهاية قبل البداية",IF($B$4&lt;TODAY(),"تاريخ النهاية راح",IF(D936="","تمام، بس بدون تكلفة (ما نقدر نحسب ربحك)",IF(N(J936)&lt;0,"تحت التكلفة، وانت قاصد",IF(K936&lt;$B$7,"تمام، بس هامشك أقل من حدّك","جاهز")))))))))))))))</f>
        <v/>
      </c>
      <c r="O936" s="19" t="b">
        <f>AND(N936&lt;&gt;"",ISNA(MATCH(N936,{"رقم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7">
      <c r="A937" s="13"/>
      <c r="B937" s="14"/>
      <c r="C937" s="15"/>
      <c r="D937" s="15"/>
      <c r="E937" s="15"/>
      <c r="F937" s="16"/>
      <c r="G937" s="15"/>
      <c r="H937" s="17" t="str">
        <f>IF(OR(C937="",AND(F937="",G937="")),"",IF(G937&lt;&gt;"",ROUND(G937,2),IF($B$8="ريال كامل",ROUNDDOWN(C937*(1-IF(F937&gt;1,F937/100,F937)),0),IF($B$8="ينتهي بـ ٩",ROUND((C937*(1-IF(F937&gt;1,F937/100,F937))+1)/10,0)*10-1,ROUND(C937*(1-IF(F937&gt;1,F937/100,F937)),2)))))</f>
        <v/>
      </c>
      <c r="I937" s="17" t="str">
        <f>IF(OR(C937="",D937=""),"",ROUND(C937/IF($B$5="نعم",1+$B$6,1)-D937-N(E937),2))</f>
        <v/>
      </c>
      <c r="J937" s="17" t="str">
        <f>IF(OR(H937="",D937=""),"",ROUND(H937/IF($B$5="نعم",1+$B$6,1)-D937-N(E937),2))</f>
        <v/>
      </c>
      <c r="K937" s="18" t="str">
        <f>IF(OR(J937="",N(H937)&lt;=0),"",J937/(H937/IF($B$5="نعم",1+$B$6,1)))</f>
        <v/>
      </c>
      <c r="L937" s="18" t="str">
        <f>IF(OR(I937="",J937="",N(I937)&lt;=0),"",1-J937/I937)</f>
        <v/>
      </c>
      <c r="M937" s="14"/>
      <c r="N937" s="19" t="str">
        <f>IF(AND(A937="",C937=""),"",IF(A937="","رقم المنتج ناقص",IF(AND($B$9="سلة",ISERROR(VALUE(A937))),"رقم المنتج: أرقام إنجليزية بس",IF(COUNTIF($A$11:$A$1010,A937)&gt;1,"رقم المنتج مكرر",IF(C937="","السعر الحالي ناقص",IF(H937="","حط نسبة خصم أو سعر عرض",IF(H937&lt;=0,"سعر العرض لازم يكون أكبر من صفر",IF(H937&gt;=C937,"سعر العرض = السعر أو أعلى",IF(AND(J937&lt;&gt;"",N(J937)&lt;0,M937&lt;&gt;"نعم"),"تحت التكلفة",IF($B$4="","حط نهاية العرض فوق",IF(AND($B$2&lt;&gt;"",$B$4&lt;$B$2),"النهاية قبل البداية",IF($B$4&lt;TODAY(),"تاريخ النهاية راح",IF(D937="","تمام، بس بدون تكلفة (ما نقدر نحسب ربحك)",IF(N(J937)&lt;0,"تحت التكلفة، وانت قاصد",IF(K937&lt;$B$7,"تمام، بس هامشك أقل من حدّك","جاهز")))))))))))))))</f>
        <v/>
      </c>
      <c r="O937" s="19" t="b">
        <f>AND(N937&lt;&gt;"",ISNA(MATCH(N937,{"رقم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8">
      <c r="A938" s="13"/>
      <c r="B938" s="14"/>
      <c r="C938" s="15"/>
      <c r="D938" s="15"/>
      <c r="E938" s="15"/>
      <c r="F938" s="16"/>
      <c r="G938" s="15"/>
      <c r="H938" s="17" t="str">
        <f>IF(OR(C938="",AND(F938="",G938="")),"",IF(G938&lt;&gt;"",ROUND(G938,2),IF($B$8="ريال كامل",ROUNDDOWN(C938*(1-IF(F938&gt;1,F938/100,F938)),0),IF($B$8="ينتهي بـ ٩",ROUND((C938*(1-IF(F938&gt;1,F938/100,F938))+1)/10,0)*10-1,ROUND(C938*(1-IF(F938&gt;1,F938/100,F938)),2)))))</f>
        <v/>
      </c>
      <c r="I938" s="17" t="str">
        <f>IF(OR(C938="",D938=""),"",ROUND(C938/IF($B$5="نعم",1+$B$6,1)-D938-N(E938),2))</f>
        <v/>
      </c>
      <c r="J938" s="17" t="str">
        <f>IF(OR(H938="",D938=""),"",ROUND(H938/IF($B$5="نعم",1+$B$6,1)-D938-N(E938),2))</f>
        <v/>
      </c>
      <c r="K938" s="18" t="str">
        <f>IF(OR(J938="",N(H938)&lt;=0),"",J938/(H938/IF($B$5="نعم",1+$B$6,1)))</f>
        <v/>
      </c>
      <c r="L938" s="18" t="str">
        <f>IF(OR(I938="",J938="",N(I938)&lt;=0),"",1-J938/I938)</f>
        <v/>
      </c>
      <c r="M938" s="14"/>
      <c r="N938" s="19" t="str">
        <f>IF(AND(A938="",C938=""),"",IF(A938="","رقم المنتج ناقص",IF(AND($B$9="سلة",ISERROR(VALUE(A938))),"رقم المنتج: أرقام إنجليزية بس",IF(COUNTIF($A$11:$A$1010,A938)&gt;1,"رقم المنتج مكرر",IF(C938="","السعر الحالي ناقص",IF(H938="","حط نسبة خصم أو سعر عرض",IF(H938&lt;=0,"سعر العرض لازم يكون أكبر من صفر",IF(H938&gt;=C938,"سعر العرض = السعر أو أعلى",IF(AND(J938&lt;&gt;"",N(J938)&lt;0,M938&lt;&gt;"نعم"),"تحت التكلفة",IF($B$4="","حط نهاية العرض فوق",IF(AND($B$2&lt;&gt;"",$B$4&lt;$B$2),"النهاية قبل البداية",IF($B$4&lt;TODAY(),"تاريخ النهاية راح",IF(D938="","تمام، بس بدون تكلفة (ما نقدر نحسب ربحك)",IF(N(J938)&lt;0,"تحت التكلفة، وانت قاصد",IF(K938&lt;$B$7,"تمام، بس هامشك أقل من حدّك","جاهز")))))))))))))))</f>
        <v/>
      </c>
      <c r="O938" s="19" t="b">
        <f>AND(N938&lt;&gt;"",ISNA(MATCH(N938,{"رقم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39">
      <c r="A939" s="13"/>
      <c r="B939" s="14"/>
      <c r="C939" s="15"/>
      <c r="D939" s="15"/>
      <c r="E939" s="15"/>
      <c r="F939" s="16"/>
      <c r="G939" s="15"/>
      <c r="H939" s="17" t="str">
        <f>IF(OR(C939="",AND(F939="",G939="")),"",IF(G939&lt;&gt;"",ROUND(G939,2),IF($B$8="ريال كامل",ROUNDDOWN(C939*(1-IF(F939&gt;1,F939/100,F939)),0),IF($B$8="ينتهي بـ ٩",ROUND((C939*(1-IF(F939&gt;1,F939/100,F939))+1)/10,0)*10-1,ROUND(C939*(1-IF(F939&gt;1,F939/100,F939)),2)))))</f>
        <v/>
      </c>
      <c r="I939" s="17" t="str">
        <f>IF(OR(C939="",D939=""),"",ROUND(C939/IF($B$5="نعم",1+$B$6,1)-D939-N(E939),2))</f>
        <v/>
      </c>
      <c r="J939" s="17" t="str">
        <f>IF(OR(H939="",D939=""),"",ROUND(H939/IF($B$5="نعم",1+$B$6,1)-D939-N(E939),2))</f>
        <v/>
      </c>
      <c r="K939" s="18" t="str">
        <f>IF(OR(J939="",N(H939)&lt;=0),"",J939/(H939/IF($B$5="نعم",1+$B$6,1)))</f>
        <v/>
      </c>
      <c r="L939" s="18" t="str">
        <f>IF(OR(I939="",J939="",N(I939)&lt;=0),"",1-J939/I939)</f>
        <v/>
      </c>
      <c r="M939" s="14"/>
      <c r="N939" s="19" t="str">
        <f>IF(AND(A939="",C939=""),"",IF(A939="","رقم المنتج ناقص",IF(AND($B$9="سلة",ISERROR(VALUE(A939))),"رقم المنتج: أرقام إنجليزية بس",IF(COUNTIF($A$11:$A$1010,A939)&gt;1,"رقم المنتج مكرر",IF(C939="","السعر الحالي ناقص",IF(H939="","حط نسبة خصم أو سعر عرض",IF(H939&lt;=0,"سعر العرض لازم يكون أكبر من صفر",IF(H939&gt;=C939,"سعر العرض = السعر أو أعلى",IF(AND(J939&lt;&gt;"",N(J939)&lt;0,M939&lt;&gt;"نعم"),"تحت التكلفة",IF($B$4="","حط نهاية العرض فوق",IF(AND($B$2&lt;&gt;"",$B$4&lt;$B$2),"النهاية قبل البداية",IF($B$4&lt;TODAY(),"تاريخ النهاية راح",IF(D939="","تمام، بس بدون تكلفة (ما نقدر نحسب ربحك)",IF(N(J939)&lt;0,"تحت التكلفة، وانت قاصد",IF(K939&lt;$B$7,"تمام، بس هامشك أقل من حدّك","جاهز")))))))))))))))</f>
        <v/>
      </c>
      <c r="O939" s="19" t="b">
        <f>AND(N939&lt;&gt;"",ISNA(MATCH(N939,{"رقم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0">
      <c r="A940" s="13"/>
      <c r="B940" s="14"/>
      <c r="C940" s="15"/>
      <c r="D940" s="15"/>
      <c r="E940" s="15"/>
      <c r="F940" s="16"/>
      <c r="G940" s="15"/>
      <c r="H940" s="17" t="str">
        <f>IF(OR(C940="",AND(F940="",G940="")),"",IF(G940&lt;&gt;"",ROUND(G940,2),IF($B$8="ريال كامل",ROUNDDOWN(C940*(1-IF(F940&gt;1,F940/100,F940)),0),IF($B$8="ينتهي بـ ٩",ROUND((C940*(1-IF(F940&gt;1,F940/100,F940))+1)/10,0)*10-1,ROUND(C940*(1-IF(F940&gt;1,F940/100,F940)),2)))))</f>
        <v/>
      </c>
      <c r="I940" s="17" t="str">
        <f>IF(OR(C940="",D940=""),"",ROUND(C940/IF($B$5="نعم",1+$B$6,1)-D940-N(E940),2))</f>
        <v/>
      </c>
      <c r="J940" s="17" t="str">
        <f>IF(OR(H940="",D940=""),"",ROUND(H940/IF($B$5="نعم",1+$B$6,1)-D940-N(E940),2))</f>
        <v/>
      </c>
      <c r="K940" s="18" t="str">
        <f>IF(OR(J940="",N(H940)&lt;=0),"",J940/(H940/IF($B$5="نعم",1+$B$6,1)))</f>
        <v/>
      </c>
      <c r="L940" s="18" t="str">
        <f>IF(OR(I940="",J940="",N(I940)&lt;=0),"",1-J940/I940)</f>
        <v/>
      </c>
      <c r="M940" s="14"/>
      <c r="N940" s="19" t="str">
        <f>IF(AND(A940="",C940=""),"",IF(A940="","رقم المنتج ناقص",IF(AND($B$9="سلة",ISERROR(VALUE(A940))),"رقم المنتج: أرقام إنجليزية بس",IF(COUNTIF($A$11:$A$1010,A940)&gt;1,"رقم المنتج مكرر",IF(C940="","السعر الحالي ناقص",IF(H940="","حط نسبة خصم أو سعر عرض",IF(H940&lt;=0,"سعر العرض لازم يكون أكبر من صفر",IF(H940&gt;=C940,"سعر العرض = السعر أو أعلى",IF(AND(J940&lt;&gt;"",N(J940)&lt;0,M940&lt;&gt;"نعم"),"تحت التكلفة",IF($B$4="","حط نهاية العرض فوق",IF(AND($B$2&lt;&gt;"",$B$4&lt;$B$2),"النهاية قبل البداية",IF($B$4&lt;TODAY(),"تاريخ النهاية راح",IF(D940="","تمام، بس بدون تكلفة (ما نقدر نحسب ربحك)",IF(N(J940)&lt;0,"تحت التكلفة، وانت قاصد",IF(K940&lt;$B$7,"تمام، بس هامشك أقل من حدّك","جاهز")))))))))))))))</f>
        <v/>
      </c>
      <c r="O940" s="19" t="b">
        <f>AND(N940&lt;&gt;"",ISNA(MATCH(N940,{"رقم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1">
      <c r="A941" s="13"/>
      <c r="B941" s="14"/>
      <c r="C941" s="15"/>
      <c r="D941" s="15"/>
      <c r="E941" s="15"/>
      <c r="F941" s="16"/>
      <c r="G941" s="15"/>
      <c r="H941" s="17" t="str">
        <f>IF(OR(C941="",AND(F941="",G941="")),"",IF(G941&lt;&gt;"",ROUND(G941,2),IF($B$8="ريال كامل",ROUNDDOWN(C941*(1-IF(F941&gt;1,F941/100,F941)),0),IF($B$8="ينتهي بـ ٩",ROUND((C941*(1-IF(F941&gt;1,F941/100,F941))+1)/10,0)*10-1,ROUND(C941*(1-IF(F941&gt;1,F941/100,F941)),2)))))</f>
        <v/>
      </c>
      <c r="I941" s="17" t="str">
        <f>IF(OR(C941="",D941=""),"",ROUND(C941/IF($B$5="نعم",1+$B$6,1)-D941-N(E941),2))</f>
        <v/>
      </c>
      <c r="J941" s="17" t="str">
        <f>IF(OR(H941="",D941=""),"",ROUND(H941/IF($B$5="نعم",1+$B$6,1)-D941-N(E941),2))</f>
        <v/>
      </c>
      <c r="K941" s="18" t="str">
        <f>IF(OR(J941="",N(H941)&lt;=0),"",J941/(H941/IF($B$5="نعم",1+$B$6,1)))</f>
        <v/>
      </c>
      <c r="L941" s="18" t="str">
        <f>IF(OR(I941="",J941="",N(I941)&lt;=0),"",1-J941/I941)</f>
        <v/>
      </c>
      <c r="M941" s="14"/>
      <c r="N941" s="19" t="str">
        <f>IF(AND(A941="",C941=""),"",IF(A941="","رقم المنتج ناقص",IF(AND($B$9="سلة",ISERROR(VALUE(A941))),"رقم المنتج: أرقام إنجليزية بس",IF(COUNTIF($A$11:$A$1010,A941)&gt;1,"رقم المنتج مكرر",IF(C941="","السعر الحالي ناقص",IF(H941="","حط نسبة خصم أو سعر عرض",IF(H941&lt;=0,"سعر العرض لازم يكون أكبر من صفر",IF(H941&gt;=C941,"سعر العرض = السعر أو أعلى",IF(AND(J941&lt;&gt;"",N(J941)&lt;0,M941&lt;&gt;"نعم"),"تحت التكلفة",IF($B$4="","حط نهاية العرض فوق",IF(AND($B$2&lt;&gt;"",$B$4&lt;$B$2),"النهاية قبل البداية",IF($B$4&lt;TODAY(),"تاريخ النهاية راح",IF(D941="","تمام، بس بدون تكلفة (ما نقدر نحسب ربحك)",IF(N(J941)&lt;0,"تحت التكلفة، وانت قاصد",IF(K941&lt;$B$7,"تمام، بس هامشك أقل من حدّك","جاهز")))))))))))))))</f>
        <v/>
      </c>
      <c r="O941" s="19" t="b">
        <f>AND(N941&lt;&gt;"",ISNA(MATCH(N941,{"رقم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2">
      <c r="A942" s="13"/>
      <c r="B942" s="14"/>
      <c r="C942" s="15"/>
      <c r="D942" s="15"/>
      <c r="E942" s="15"/>
      <c r="F942" s="16"/>
      <c r="G942" s="15"/>
      <c r="H942" s="17" t="str">
        <f>IF(OR(C942="",AND(F942="",G942="")),"",IF(G942&lt;&gt;"",ROUND(G942,2),IF($B$8="ريال كامل",ROUNDDOWN(C942*(1-IF(F942&gt;1,F942/100,F942)),0),IF($B$8="ينتهي بـ ٩",ROUND((C942*(1-IF(F942&gt;1,F942/100,F942))+1)/10,0)*10-1,ROUND(C942*(1-IF(F942&gt;1,F942/100,F942)),2)))))</f>
        <v/>
      </c>
      <c r="I942" s="17" t="str">
        <f>IF(OR(C942="",D942=""),"",ROUND(C942/IF($B$5="نعم",1+$B$6,1)-D942-N(E942),2))</f>
        <v/>
      </c>
      <c r="J942" s="17" t="str">
        <f>IF(OR(H942="",D942=""),"",ROUND(H942/IF($B$5="نعم",1+$B$6,1)-D942-N(E942),2))</f>
        <v/>
      </c>
      <c r="K942" s="18" t="str">
        <f>IF(OR(J942="",N(H942)&lt;=0),"",J942/(H942/IF($B$5="نعم",1+$B$6,1)))</f>
        <v/>
      </c>
      <c r="L942" s="18" t="str">
        <f>IF(OR(I942="",J942="",N(I942)&lt;=0),"",1-J942/I942)</f>
        <v/>
      </c>
      <c r="M942" s="14"/>
      <c r="N942" s="19" t="str">
        <f>IF(AND(A942="",C942=""),"",IF(A942="","رقم المنتج ناقص",IF(AND($B$9="سلة",ISERROR(VALUE(A942))),"رقم المنتج: أرقام إنجليزية بس",IF(COUNTIF($A$11:$A$1010,A942)&gt;1,"رقم المنتج مكرر",IF(C942="","السعر الحالي ناقص",IF(H942="","حط نسبة خصم أو سعر عرض",IF(H942&lt;=0,"سعر العرض لازم يكون أكبر من صفر",IF(H942&gt;=C942,"سعر العرض = السعر أو أعلى",IF(AND(J942&lt;&gt;"",N(J942)&lt;0,M942&lt;&gt;"نعم"),"تحت التكلفة",IF($B$4="","حط نهاية العرض فوق",IF(AND($B$2&lt;&gt;"",$B$4&lt;$B$2),"النهاية قبل البداية",IF($B$4&lt;TODAY(),"تاريخ النهاية راح",IF(D942="","تمام، بس بدون تكلفة (ما نقدر نحسب ربحك)",IF(N(J942)&lt;0,"تحت التكلفة، وانت قاصد",IF(K942&lt;$B$7,"تمام، بس هامشك أقل من حدّك","جاهز")))))))))))))))</f>
        <v/>
      </c>
      <c r="O942" s="19" t="b">
        <f>AND(N942&lt;&gt;"",ISNA(MATCH(N942,{"رقم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3">
      <c r="A943" s="13"/>
      <c r="B943" s="14"/>
      <c r="C943" s="15"/>
      <c r="D943" s="15"/>
      <c r="E943" s="15"/>
      <c r="F943" s="16"/>
      <c r="G943" s="15"/>
      <c r="H943" s="17" t="str">
        <f>IF(OR(C943="",AND(F943="",G943="")),"",IF(G943&lt;&gt;"",ROUND(G943,2),IF($B$8="ريال كامل",ROUNDDOWN(C943*(1-IF(F943&gt;1,F943/100,F943)),0),IF($B$8="ينتهي بـ ٩",ROUND((C943*(1-IF(F943&gt;1,F943/100,F943))+1)/10,0)*10-1,ROUND(C943*(1-IF(F943&gt;1,F943/100,F943)),2)))))</f>
        <v/>
      </c>
      <c r="I943" s="17" t="str">
        <f>IF(OR(C943="",D943=""),"",ROUND(C943/IF($B$5="نعم",1+$B$6,1)-D943-N(E943),2))</f>
        <v/>
      </c>
      <c r="J943" s="17" t="str">
        <f>IF(OR(H943="",D943=""),"",ROUND(H943/IF($B$5="نعم",1+$B$6,1)-D943-N(E943),2))</f>
        <v/>
      </c>
      <c r="K943" s="18" t="str">
        <f>IF(OR(J943="",N(H943)&lt;=0),"",J943/(H943/IF($B$5="نعم",1+$B$6,1)))</f>
        <v/>
      </c>
      <c r="L943" s="18" t="str">
        <f>IF(OR(I943="",J943="",N(I943)&lt;=0),"",1-J943/I943)</f>
        <v/>
      </c>
      <c r="M943" s="14"/>
      <c r="N943" s="19" t="str">
        <f>IF(AND(A943="",C943=""),"",IF(A943="","رقم المنتج ناقص",IF(AND($B$9="سلة",ISERROR(VALUE(A943))),"رقم المنتج: أرقام إنجليزية بس",IF(COUNTIF($A$11:$A$1010,A943)&gt;1,"رقم المنتج مكرر",IF(C943="","السعر الحالي ناقص",IF(H943="","حط نسبة خصم أو سعر عرض",IF(H943&lt;=0,"سعر العرض لازم يكون أكبر من صفر",IF(H943&gt;=C943,"سعر العرض = السعر أو أعلى",IF(AND(J943&lt;&gt;"",N(J943)&lt;0,M943&lt;&gt;"نعم"),"تحت التكلفة",IF($B$4="","حط نهاية العرض فوق",IF(AND($B$2&lt;&gt;"",$B$4&lt;$B$2),"النهاية قبل البداية",IF($B$4&lt;TODAY(),"تاريخ النهاية راح",IF(D943="","تمام، بس بدون تكلفة (ما نقدر نحسب ربحك)",IF(N(J943)&lt;0,"تحت التكلفة، وانت قاصد",IF(K943&lt;$B$7,"تمام، بس هامشك أقل من حدّك","جاهز")))))))))))))))</f>
        <v/>
      </c>
      <c r="O943" s="19" t="b">
        <f>AND(N943&lt;&gt;"",ISNA(MATCH(N943,{"رقم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4">
      <c r="A944" s="13"/>
      <c r="B944" s="14"/>
      <c r="C944" s="15"/>
      <c r="D944" s="15"/>
      <c r="E944" s="15"/>
      <c r="F944" s="16"/>
      <c r="G944" s="15"/>
      <c r="H944" s="17" t="str">
        <f>IF(OR(C944="",AND(F944="",G944="")),"",IF(G944&lt;&gt;"",ROUND(G944,2),IF($B$8="ريال كامل",ROUNDDOWN(C944*(1-IF(F944&gt;1,F944/100,F944)),0),IF($B$8="ينتهي بـ ٩",ROUND((C944*(1-IF(F944&gt;1,F944/100,F944))+1)/10,0)*10-1,ROUND(C944*(1-IF(F944&gt;1,F944/100,F944)),2)))))</f>
        <v/>
      </c>
      <c r="I944" s="17" t="str">
        <f>IF(OR(C944="",D944=""),"",ROUND(C944/IF($B$5="نعم",1+$B$6,1)-D944-N(E944),2))</f>
        <v/>
      </c>
      <c r="J944" s="17" t="str">
        <f>IF(OR(H944="",D944=""),"",ROUND(H944/IF($B$5="نعم",1+$B$6,1)-D944-N(E944),2))</f>
        <v/>
      </c>
      <c r="K944" s="18" t="str">
        <f>IF(OR(J944="",N(H944)&lt;=0),"",J944/(H944/IF($B$5="نعم",1+$B$6,1)))</f>
        <v/>
      </c>
      <c r="L944" s="18" t="str">
        <f>IF(OR(I944="",J944="",N(I944)&lt;=0),"",1-J944/I944)</f>
        <v/>
      </c>
      <c r="M944" s="14"/>
      <c r="N944" s="19" t="str">
        <f>IF(AND(A944="",C944=""),"",IF(A944="","رقم المنتج ناقص",IF(AND($B$9="سلة",ISERROR(VALUE(A944))),"رقم المنتج: أرقام إنجليزية بس",IF(COUNTIF($A$11:$A$1010,A944)&gt;1,"رقم المنتج مكرر",IF(C944="","السعر الحالي ناقص",IF(H944="","حط نسبة خصم أو سعر عرض",IF(H944&lt;=0,"سعر العرض لازم يكون أكبر من صفر",IF(H944&gt;=C944,"سعر العرض = السعر أو أعلى",IF(AND(J944&lt;&gt;"",N(J944)&lt;0,M944&lt;&gt;"نعم"),"تحت التكلفة",IF($B$4="","حط نهاية العرض فوق",IF(AND($B$2&lt;&gt;"",$B$4&lt;$B$2),"النهاية قبل البداية",IF($B$4&lt;TODAY(),"تاريخ النهاية راح",IF(D944="","تمام، بس بدون تكلفة (ما نقدر نحسب ربحك)",IF(N(J944)&lt;0,"تحت التكلفة، وانت قاصد",IF(K944&lt;$B$7,"تمام، بس هامشك أقل من حدّك","جاهز")))))))))))))))</f>
        <v/>
      </c>
      <c r="O944" s="19" t="b">
        <f>AND(N944&lt;&gt;"",ISNA(MATCH(N944,{"رقم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5">
      <c r="A945" s="13"/>
      <c r="B945" s="14"/>
      <c r="C945" s="15"/>
      <c r="D945" s="15"/>
      <c r="E945" s="15"/>
      <c r="F945" s="16"/>
      <c r="G945" s="15"/>
      <c r="H945" s="17" t="str">
        <f>IF(OR(C945="",AND(F945="",G945="")),"",IF(G945&lt;&gt;"",ROUND(G945,2),IF($B$8="ريال كامل",ROUNDDOWN(C945*(1-IF(F945&gt;1,F945/100,F945)),0),IF($B$8="ينتهي بـ ٩",ROUND((C945*(1-IF(F945&gt;1,F945/100,F945))+1)/10,0)*10-1,ROUND(C945*(1-IF(F945&gt;1,F945/100,F945)),2)))))</f>
        <v/>
      </c>
      <c r="I945" s="17" t="str">
        <f>IF(OR(C945="",D945=""),"",ROUND(C945/IF($B$5="نعم",1+$B$6,1)-D945-N(E945),2))</f>
        <v/>
      </c>
      <c r="J945" s="17" t="str">
        <f>IF(OR(H945="",D945=""),"",ROUND(H945/IF($B$5="نعم",1+$B$6,1)-D945-N(E945),2))</f>
        <v/>
      </c>
      <c r="K945" s="18" t="str">
        <f>IF(OR(J945="",N(H945)&lt;=0),"",J945/(H945/IF($B$5="نعم",1+$B$6,1)))</f>
        <v/>
      </c>
      <c r="L945" s="18" t="str">
        <f>IF(OR(I945="",J945="",N(I945)&lt;=0),"",1-J945/I945)</f>
        <v/>
      </c>
      <c r="M945" s="14"/>
      <c r="N945" s="19" t="str">
        <f>IF(AND(A945="",C945=""),"",IF(A945="","رقم المنتج ناقص",IF(AND($B$9="سلة",ISERROR(VALUE(A945))),"رقم المنتج: أرقام إنجليزية بس",IF(COUNTIF($A$11:$A$1010,A945)&gt;1,"رقم المنتج مكرر",IF(C945="","السعر الحالي ناقص",IF(H945="","حط نسبة خصم أو سعر عرض",IF(H945&lt;=0,"سعر العرض لازم يكون أكبر من صفر",IF(H945&gt;=C945,"سعر العرض = السعر أو أعلى",IF(AND(J945&lt;&gt;"",N(J945)&lt;0,M945&lt;&gt;"نعم"),"تحت التكلفة",IF($B$4="","حط نهاية العرض فوق",IF(AND($B$2&lt;&gt;"",$B$4&lt;$B$2),"النهاية قبل البداية",IF($B$4&lt;TODAY(),"تاريخ النهاية راح",IF(D945="","تمام، بس بدون تكلفة (ما نقدر نحسب ربحك)",IF(N(J945)&lt;0,"تحت التكلفة، وانت قاصد",IF(K945&lt;$B$7,"تمام، بس هامشك أقل من حدّك","جاهز")))))))))))))))</f>
        <v/>
      </c>
      <c r="O945" s="19" t="b">
        <f>AND(N945&lt;&gt;"",ISNA(MATCH(N945,{"رقم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6">
      <c r="A946" s="13"/>
      <c r="B946" s="14"/>
      <c r="C946" s="15"/>
      <c r="D946" s="15"/>
      <c r="E946" s="15"/>
      <c r="F946" s="16"/>
      <c r="G946" s="15"/>
      <c r="H946" s="17" t="str">
        <f>IF(OR(C946="",AND(F946="",G946="")),"",IF(G946&lt;&gt;"",ROUND(G946,2),IF($B$8="ريال كامل",ROUNDDOWN(C946*(1-IF(F946&gt;1,F946/100,F946)),0),IF($B$8="ينتهي بـ ٩",ROUND((C946*(1-IF(F946&gt;1,F946/100,F946))+1)/10,0)*10-1,ROUND(C946*(1-IF(F946&gt;1,F946/100,F946)),2)))))</f>
        <v/>
      </c>
      <c r="I946" s="17" t="str">
        <f>IF(OR(C946="",D946=""),"",ROUND(C946/IF($B$5="نعم",1+$B$6,1)-D946-N(E946),2))</f>
        <v/>
      </c>
      <c r="J946" s="17" t="str">
        <f>IF(OR(H946="",D946=""),"",ROUND(H946/IF($B$5="نعم",1+$B$6,1)-D946-N(E946),2))</f>
        <v/>
      </c>
      <c r="K946" s="18" t="str">
        <f>IF(OR(J946="",N(H946)&lt;=0),"",J946/(H946/IF($B$5="نعم",1+$B$6,1)))</f>
        <v/>
      </c>
      <c r="L946" s="18" t="str">
        <f>IF(OR(I946="",J946="",N(I946)&lt;=0),"",1-J946/I946)</f>
        <v/>
      </c>
      <c r="M946" s="14"/>
      <c r="N946" s="19" t="str">
        <f>IF(AND(A946="",C946=""),"",IF(A946="","رقم المنتج ناقص",IF(AND($B$9="سلة",ISERROR(VALUE(A946))),"رقم المنتج: أرقام إنجليزية بس",IF(COUNTIF($A$11:$A$1010,A946)&gt;1,"رقم المنتج مكرر",IF(C946="","السعر الحالي ناقص",IF(H946="","حط نسبة خصم أو سعر عرض",IF(H946&lt;=0,"سعر العرض لازم يكون أكبر من صفر",IF(H946&gt;=C946,"سعر العرض = السعر أو أعلى",IF(AND(J946&lt;&gt;"",N(J946)&lt;0,M946&lt;&gt;"نعم"),"تحت التكلفة",IF($B$4="","حط نهاية العرض فوق",IF(AND($B$2&lt;&gt;"",$B$4&lt;$B$2),"النهاية قبل البداية",IF($B$4&lt;TODAY(),"تاريخ النهاية راح",IF(D946="","تمام، بس بدون تكلفة (ما نقدر نحسب ربحك)",IF(N(J946)&lt;0,"تحت التكلفة، وانت قاصد",IF(K946&lt;$B$7,"تمام، بس هامشك أقل من حدّك","جاهز")))))))))))))))</f>
        <v/>
      </c>
      <c r="O946" s="19" t="b">
        <f>AND(N946&lt;&gt;"",ISNA(MATCH(N946,{"رقم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7">
      <c r="A947" s="13"/>
      <c r="B947" s="14"/>
      <c r="C947" s="15"/>
      <c r="D947" s="15"/>
      <c r="E947" s="15"/>
      <c r="F947" s="16"/>
      <c r="G947" s="15"/>
      <c r="H947" s="17" t="str">
        <f>IF(OR(C947="",AND(F947="",G947="")),"",IF(G947&lt;&gt;"",ROUND(G947,2),IF($B$8="ريال كامل",ROUNDDOWN(C947*(1-IF(F947&gt;1,F947/100,F947)),0),IF($B$8="ينتهي بـ ٩",ROUND((C947*(1-IF(F947&gt;1,F947/100,F947))+1)/10,0)*10-1,ROUND(C947*(1-IF(F947&gt;1,F947/100,F947)),2)))))</f>
        <v/>
      </c>
      <c r="I947" s="17" t="str">
        <f>IF(OR(C947="",D947=""),"",ROUND(C947/IF($B$5="نعم",1+$B$6,1)-D947-N(E947),2))</f>
        <v/>
      </c>
      <c r="J947" s="17" t="str">
        <f>IF(OR(H947="",D947=""),"",ROUND(H947/IF($B$5="نعم",1+$B$6,1)-D947-N(E947),2))</f>
        <v/>
      </c>
      <c r="K947" s="18" t="str">
        <f>IF(OR(J947="",N(H947)&lt;=0),"",J947/(H947/IF($B$5="نعم",1+$B$6,1)))</f>
        <v/>
      </c>
      <c r="L947" s="18" t="str">
        <f>IF(OR(I947="",J947="",N(I947)&lt;=0),"",1-J947/I947)</f>
        <v/>
      </c>
      <c r="M947" s="14"/>
      <c r="N947" s="19" t="str">
        <f>IF(AND(A947="",C947=""),"",IF(A947="","رقم المنتج ناقص",IF(AND($B$9="سلة",ISERROR(VALUE(A947))),"رقم المنتج: أرقام إنجليزية بس",IF(COUNTIF($A$11:$A$1010,A947)&gt;1,"رقم المنتج مكرر",IF(C947="","السعر الحالي ناقص",IF(H947="","حط نسبة خصم أو سعر عرض",IF(H947&lt;=0,"سعر العرض لازم يكون أكبر من صفر",IF(H947&gt;=C947,"سعر العرض = السعر أو أعلى",IF(AND(J947&lt;&gt;"",N(J947)&lt;0,M947&lt;&gt;"نعم"),"تحت التكلفة",IF($B$4="","حط نهاية العرض فوق",IF(AND($B$2&lt;&gt;"",$B$4&lt;$B$2),"النهاية قبل البداية",IF($B$4&lt;TODAY(),"تاريخ النهاية راح",IF(D947="","تمام، بس بدون تكلفة (ما نقدر نحسب ربحك)",IF(N(J947)&lt;0,"تحت التكلفة، وانت قاصد",IF(K947&lt;$B$7,"تمام، بس هامشك أقل من حدّك","جاهز")))))))))))))))</f>
        <v/>
      </c>
      <c r="O947" s="19" t="b">
        <f>AND(N947&lt;&gt;"",ISNA(MATCH(N947,{"رقم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8">
      <c r="A948" s="13"/>
      <c r="B948" s="14"/>
      <c r="C948" s="15"/>
      <c r="D948" s="15"/>
      <c r="E948" s="15"/>
      <c r="F948" s="16"/>
      <c r="G948" s="15"/>
      <c r="H948" s="17" t="str">
        <f>IF(OR(C948="",AND(F948="",G948="")),"",IF(G948&lt;&gt;"",ROUND(G948,2),IF($B$8="ريال كامل",ROUNDDOWN(C948*(1-IF(F948&gt;1,F948/100,F948)),0),IF($B$8="ينتهي بـ ٩",ROUND((C948*(1-IF(F948&gt;1,F948/100,F948))+1)/10,0)*10-1,ROUND(C948*(1-IF(F948&gt;1,F948/100,F948)),2)))))</f>
        <v/>
      </c>
      <c r="I948" s="17" t="str">
        <f>IF(OR(C948="",D948=""),"",ROUND(C948/IF($B$5="نعم",1+$B$6,1)-D948-N(E948),2))</f>
        <v/>
      </c>
      <c r="J948" s="17" t="str">
        <f>IF(OR(H948="",D948=""),"",ROUND(H948/IF($B$5="نعم",1+$B$6,1)-D948-N(E948),2))</f>
        <v/>
      </c>
      <c r="K948" s="18" t="str">
        <f>IF(OR(J948="",N(H948)&lt;=0),"",J948/(H948/IF($B$5="نعم",1+$B$6,1)))</f>
        <v/>
      </c>
      <c r="L948" s="18" t="str">
        <f>IF(OR(I948="",J948="",N(I948)&lt;=0),"",1-J948/I948)</f>
        <v/>
      </c>
      <c r="M948" s="14"/>
      <c r="N948" s="19" t="str">
        <f>IF(AND(A948="",C948=""),"",IF(A948="","رقم المنتج ناقص",IF(AND($B$9="سلة",ISERROR(VALUE(A948))),"رقم المنتج: أرقام إنجليزية بس",IF(COUNTIF($A$11:$A$1010,A948)&gt;1,"رقم المنتج مكرر",IF(C948="","السعر الحالي ناقص",IF(H948="","حط نسبة خصم أو سعر عرض",IF(H948&lt;=0,"سعر العرض لازم يكون أكبر من صفر",IF(H948&gt;=C948,"سعر العرض = السعر أو أعلى",IF(AND(J948&lt;&gt;"",N(J948)&lt;0,M948&lt;&gt;"نعم"),"تحت التكلفة",IF($B$4="","حط نهاية العرض فوق",IF(AND($B$2&lt;&gt;"",$B$4&lt;$B$2),"النهاية قبل البداية",IF($B$4&lt;TODAY(),"تاريخ النهاية راح",IF(D948="","تمام، بس بدون تكلفة (ما نقدر نحسب ربحك)",IF(N(J948)&lt;0,"تحت التكلفة، وانت قاصد",IF(K948&lt;$B$7,"تمام، بس هامشك أقل من حدّك","جاهز")))))))))))))))</f>
        <v/>
      </c>
      <c r="O948" s="19" t="b">
        <f>AND(N948&lt;&gt;"",ISNA(MATCH(N948,{"رقم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49">
      <c r="A949" s="13"/>
      <c r="B949" s="14"/>
      <c r="C949" s="15"/>
      <c r="D949" s="15"/>
      <c r="E949" s="15"/>
      <c r="F949" s="16"/>
      <c r="G949" s="15"/>
      <c r="H949" s="17" t="str">
        <f>IF(OR(C949="",AND(F949="",G949="")),"",IF(G949&lt;&gt;"",ROUND(G949,2),IF($B$8="ريال كامل",ROUNDDOWN(C949*(1-IF(F949&gt;1,F949/100,F949)),0),IF($B$8="ينتهي بـ ٩",ROUND((C949*(1-IF(F949&gt;1,F949/100,F949))+1)/10,0)*10-1,ROUND(C949*(1-IF(F949&gt;1,F949/100,F949)),2)))))</f>
        <v/>
      </c>
      <c r="I949" s="17" t="str">
        <f>IF(OR(C949="",D949=""),"",ROUND(C949/IF($B$5="نعم",1+$B$6,1)-D949-N(E949),2))</f>
        <v/>
      </c>
      <c r="J949" s="17" t="str">
        <f>IF(OR(H949="",D949=""),"",ROUND(H949/IF($B$5="نعم",1+$B$6,1)-D949-N(E949),2))</f>
        <v/>
      </c>
      <c r="K949" s="18" t="str">
        <f>IF(OR(J949="",N(H949)&lt;=0),"",J949/(H949/IF($B$5="نعم",1+$B$6,1)))</f>
        <v/>
      </c>
      <c r="L949" s="18" t="str">
        <f>IF(OR(I949="",J949="",N(I949)&lt;=0),"",1-J949/I949)</f>
        <v/>
      </c>
      <c r="M949" s="14"/>
      <c r="N949" s="19" t="str">
        <f>IF(AND(A949="",C949=""),"",IF(A949="","رقم المنتج ناقص",IF(AND($B$9="سلة",ISERROR(VALUE(A949))),"رقم المنتج: أرقام إنجليزية بس",IF(COUNTIF($A$11:$A$1010,A949)&gt;1,"رقم المنتج مكرر",IF(C949="","السعر الحالي ناقص",IF(H949="","حط نسبة خصم أو سعر عرض",IF(H949&lt;=0,"سعر العرض لازم يكون أكبر من صفر",IF(H949&gt;=C949,"سعر العرض = السعر أو أعلى",IF(AND(J949&lt;&gt;"",N(J949)&lt;0,M949&lt;&gt;"نعم"),"تحت التكلفة",IF($B$4="","حط نهاية العرض فوق",IF(AND($B$2&lt;&gt;"",$B$4&lt;$B$2),"النهاية قبل البداية",IF($B$4&lt;TODAY(),"تاريخ النهاية راح",IF(D949="","تمام، بس بدون تكلفة (ما نقدر نحسب ربحك)",IF(N(J949)&lt;0,"تحت التكلفة، وانت قاصد",IF(K949&lt;$B$7,"تمام، بس هامشك أقل من حدّك","جاهز")))))))))))))))</f>
        <v/>
      </c>
      <c r="O949" s="19" t="b">
        <f>AND(N949&lt;&gt;"",ISNA(MATCH(N949,{"رقم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0">
      <c r="A950" s="13"/>
      <c r="B950" s="14"/>
      <c r="C950" s="15"/>
      <c r="D950" s="15"/>
      <c r="E950" s="15"/>
      <c r="F950" s="16"/>
      <c r="G950" s="15"/>
      <c r="H950" s="17" t="str">
        <f>IF(OR(C950="",AND(F950="",G950="")),"",IF(G950&lt;&gt;"",ROUND(G950,2),IF($B$8="ريال كامل",ROUNDDOWN(C950*(1-IF(F950&gt;1,F950/100,F950)),0),IF($B$8="ينتهي بـ ٩",ROUND((C950*(1-IF(F950&gt;1,F950/100,F950))+1)/10,0)*10-1,ROUND(C950*(1-IF(F950&gt;1,F950/100,F950)),2)))))</f>
        <v/>
      </c>
      <c r="I950" s="17" t="str">
        <f>IF(OR(C950="",D950=""),"",ROUND(C950/IF($B$5="نعم",1+$B$6,1)-D950-N(E950),2))</f>
        <v/>
      </c>
      <c r="J950" s="17" t="str">
        <f>IF(OR(H950="",D950=""),"",ROUND(H950/IF($B$5="نعم",1+$B$6,1)-D950-N(E950),2))</f>
        <v/>
      </c>
      <c r="K950" s="18" t="str">
        <f>IF(OR(J950="",N(H950)&lt;=0),"",J950/(H950/IF($B$5="نعم",1+$B$6,1)))</f>
        <v/>
      </c>
      <c r="L950" s="18" t="str">
        <f>IF(OR(I950="",J950="",N(I950)&lt;=0),"",1-J950/I950)</f>
        <v/>
      </c>
      <c r="M950" s="14"/>
      <c r="N950" s="19" t="str">
        <f>IF(AND(A950="",C950=""),"",IF(A950="","رقم المنتج ناقص",IF(AND($B$9="سلة",ISERROR(VALUE(A950))),"رقم المنتج: أرقام إنجليزية بس",IF(COUNTIF($A$11:$A$1010,A950)&gt;1,"رقم المنتج مكرر",IF(C950="","السعر الحالي ناقص",IF(H950="","حط نسبة خصم أو سعر عرض",IF(H950&lt;=0,"سعر العرض لازم يكون أكبر من صفر",IF(H950&gt;=C950,"سعر العرض = السعر أو أعلى",IF(AND(J950&lt;&gt;"",N(J950)&lt;0,M950&lt;&gt;"نعم"),"تحت التكلفة",IF($B$4="","حط نهاية العرض فوق",IF(AND($B$2&lt;&gt;"",$B$4&lt;$B$2),"النهاية قبل البداية",IF($B$4&lt;TODAY(),"تاريخ النهاية راح",IF(D950="","تمام، بس بدون تكلفة (ما نقدر نحسب ربحك)",IF(N(J950)&lt;0,"تحت التكلفة، وانت قاصد",IF(K950&lt;$B$7,"تمام، بس هامشك أقل من حدّك","جاهز")))))))))))))))</f>
        <v/>
      </c>
      <c r="O950" s="19" t="b">
        <f>AND(N950&lt;&gt;"",ISNA(MATCH(N950,{"رقم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1">
      <c r="A951" s="13"/>
      <c r="B951" s="14"/>
      <c r="C951" s="15"/>
      <c r="D951" s="15"/>
      <c r="E951" s="15"/>
      <c r="F951" s="16"/>
      <c r="G951" s="15"/>
      <c r="H951" s="17" t="str">
        <f>IF(OR(C951="",AND(F951="",G951="")),"",IF(G951&lt;&gt;"",ROUND(G951,2),IF($B$8="ريال كامل",ROUNDDOWN(C951*(1-IF(F951&gt;1,F951/100,F951)),0),IF($B$8="ينتهي بـ ٩",ROUND((C951*(1-IF(F951&gt;1,F951/100,F951))+1)/10,0)*10-1,ROUND(C951*(1-IF(F951&gt;1,F951/100,F951)),2)))))</f>
        <v/>
      </c>
      <c r="I951" s="17" t="str">
        <f>IF(OR(C951="",D951=""),"",ROUND(C951/IF($B$5="نعم",1+$B$6,1)-D951-N(E951),2))</f>
        <v/>
      </c>
      <c r="J951" s="17" t="str">
        <f>IF(OR(H951="",D951=""),"",ROUND(H951/IF($B$5="نعم",1+$B$6,1)-D951-N(E951),2))</f>
        <v/>
      </c>
      <c r="K951" s="18" t="str">
        <f>IF(OR(J951="",N(H951)&lt;=0),"",J951/(H951/IF($B$5="نعم",1+$B$6,1)))</f>
        <v/>
      </c>
      <c r="L951" s="18" t="str">
        <f>IF(OR(I951="",J951="",N(I951)&lt;=0),"",1-J951/I951)</f>
        <v/>
      </c>
      <c r="M951" s="14"/>
      <c r="N951" s="19" t="str">
        <f>IF(AND(A951="",C951=""),"",IF(A951="","رقم المنتج ناقص",IF(AND($B$9="سلة",ISERROR(VALUE(A951))),"رقم المنتج: أرقام إنجليزية بس",IF(COUNTIF($A$11:$A$1010,A951)&gt;1,"رقم المنتج مكرر",IF(C951="","السعر الحالي ناقص",IF(H951="","حط نسبة خصم أو سعر عرض",IF(H951&lt;=0,"سعر العرض لازم يكون أكبر من صفر",IF(H951&gt;=C951,"سعر العرض = السعر أو أعلى",IF(AND(J951&lt;&gt;"",N(J951)&lt;0,M951&lt;&gt;"نعم"),"تحت التكلفة",IF($B$4="","حط نهاية العرض فوق",IF(AND($B$2&lt;&gt;"",$B$4&lt;$B$2),"النهاية قبل البداية",IF($B$4&lt;TODAY(),"تاريخ النهاية راح",IF(D951="","تمام، بس بدون تكلفة (ما نقدر نحسب ربحك)",IF(N(J951)&lt;0,"تحت التكلفة، وانت قاصد",IF(K951&lt;$B$7,"تمام، بس هامشك أقل من حدّك","جاهز")))))))))))))))</f>
        <v/>
      </c>
      <c r="O951" s="19" t="b">
        <f>AND(N951&lt;&gt;"",ISNA(MATCH(N951,{"رقم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2">
      <c r="A952" s="13"/>
      <c r="B952" s="14"/>
      <c r="C952" s="15"/>
      <c r="D952" s="15"/>
      <c r="E952" s="15"/>
      <c r="F952" s="16"/>
      <c r="G952" s="15"/>
      <c r="H952" s="17" t="str">
        <f>IF(OR(C952="",AND(F952="",G952="")),"",IF(G952&lt;&gt;"",ROUND(G952,2),IF($B$8="ريال كامل",ROUNDDOWN(C952*(1-IF(F952&gt;1,F952/100,F952)),0),IF($B$8="ينتهي بـ ٩",ROUND((C952*(1-IF(F952&gt;1,F952/100,F952))+1)/10,0)*10-1,ROUND(C952*(1-IF(F952&gt;1,F952/100,F952)),2)))))</f>
        <v/>
      </c>
      <c r="I952" s="17" t="str">
        <f>IF(OR(C952="",D952=""),"",ROUND(C952/IF($B$5="نعم",1+$B$6,1)-D952-N(E952),2))</f>
        <v/>
      </c>
      <c r="J952" s="17" t="str">
        <f>IF(OR(H952="",D952=""),"",ROUND(H952/IF($B$5="نعم",1+$B$6,1)-D952-N(E952),2))</f>
        <v/>
      </c>
      <c r="K952" s="18" t="str">
        <f>IF(OR(J952="",N(H952)&lt;=0),"",J952/(H952/IF($B$5="نعم",1+$B$6,1)))</f>
        <v/>
      </c>
      <c r="L952" s="18" t="str">
        <f>IF(OR(I952="",J952="",N(I952)&lt;=0),"",1-J952/I952)</f>
        <v/>
      </c>
      <c r="M952" s="14"/>
      <c r="N952" s="19" t="str">
        <f>IF(AND(A952="",C952=""),"",IF(A952="","رقم المنتج ناقص",IF(AND($B$9="سلة",ISERROR(VALUE(A952))),"رقم المنتج: أرقام إنجليزية بس",IF(COUNTIF($A$11:$A$1010,A952)&gt;1,"رقم المنتج مكرر",IF(C952="","السعر الحالي ناقص",IF(H952="","حط نسبة خصم أو سعر عرض",IF(H952&lt;=0,"سعر العرض لازم يكون أكبر من صفر",IF(H952&gt;=C952,"سعر العرض = السعر أو أعلى",IF(AND(J952&lt;&gt;"",N(J952)&lt;0,M952&lt;&gt;"نعم"),"تحت التكلفة",IF($B$4="","حط نهاية العرض فوق",IF(AND($B$2&lt;&gt;"",$B$4&lt;$B$2),"النهاية قبل البداية",IF($B$4&lt;TODAY(),"تاريخ النهاية راح",IF(D952="","تمام، بس بدون تكلفة (ما نقدر نحسب ربحك)",IF(N(J952)&lt;0,"تحت التكلفة، وانت قاصد",IF(K952&lt;$B$7,"تمام، بس هامشك أقل من حدّك","جاهز")))))))))))))))</f>
        <v/>
      </c>
      <c r="O952" s="19" t="b">
        <f>AND(N952&lt;&gt;"",ISNA(MATCH(N952,{"رقم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3">
      <c r="A953" s="13"/>
      <c r="B953" s="14"/>
      <c r="C953" s="15"/>
      <c r="D953" s="15"/>
      <c r="E953" s="15"/>
      <c r="F953" s="16"/>
      <c r="G953" s="15"/>
      <c r="H953" s="17" t="str">
        <f>IF(OR(C953="",AND(F953="",G953="")),"",IF(G953&lt;&gt;"",ROUND(G953,2),IF($B$8="ريال كامل",ROUNDDOWN(C953*(1-IF(F953&gt;1,F953/100,F953)),0),IF($B$8="ينتهي بـ ٩",ROUND((C953*(1-IF(F953&gt;1,F953/100,F953))+1)/10,0)*10-1,ROUND(C953*(1-IF(F953&gt;1,F953/100,F953)),2)))))</f>
        <v/>
      </c>
      <c r="I953" s="17" t="str">
        <f>IF(OR(C953="",D953=""),"",ROUND(C953/IF($B$5="نعم",1+$B$6,1)-D953-N(E953),2))</f>
        <v/>
      </c>
      <c r="J953" s="17" t="str">
        <f>IF(OR(H953="",D953=""),"",ROUND(H953/IF($B$5="نعم",1+$B$6,1)-D953-N(E953),2))</f>
        <v/>
      </c>
      <c r="K953" s="18" t="str">
        <f>IF(OR(J953="",N(H953)&lt;=0),"",J953/(H953/IF($B$5="نعم",1+$B$6,1)))</f>
        <v/>
      </c>
      <c r="L953" s="18" t="str">
        <f>IF(OR(I953="",J953="",N(I953)&lt;=0),"",1-J953/I953)</f>
        <v/>
      </c>
      <c r="M953" s="14"/>
      <c r="N953" s="19" t="str">
        <f>IF(AND(A953="",C953=""),"",IF(A953="","رقم المنتج ناقص",IF(AND($B$9="سلة",ISERROR(VALUE(A953))),"رقم المنتج: أرقام إنجليزية بس",IF(COUNTIF($A$11:$A$1010,A953)&gt;1,"رقم المنتج مكرر",IF(C953="","السعر الحالي ناقص",IF(H953="","حط نسبة خصم أو سعر عرض",IF(H953&lt;=0,"سعر العرض لازم يكون أكبر من صفر",IF(H953&gt;=C953,"سعر العرض = السعر أو أعلى",IF(AND(J953&lt;&gt;"",N(J953)&lt;0,M953&lt;&gt;"نعم"),"تحت التكلفة",IF($B$4="","حط نهاية العرض فوق",IF(AND($B$2&lt;&gt;"",$B$4&lt;$B$2),"النهاية قبل البداية",IF($B$4&lt;TODAY(),"تاريخ النهاية راح",IF(D953="","تمام، بس بدون تكلفة (ما نقدر نحسب ربحك)",IF(N(J953)&lt;0,"تحت التكلفة، وانت قاصد",IF(K953&lt;$B$7,"تمام، بس هامشك أقل من حدّك","جاهز")))))))))))))))</f>
        <v/>
      </c>
      <c r="O953" s="19" t="b">
        <f>AND(N953&lt;&gt;"",ISNA(MATCH(N953,{"رقم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4">
      <c r="A954" s="13"/>
      <c r="B954" s="14"/>
      <c r="C954" s="15"/>
      <c r="D954" s="15"/>
      <c r="E954" s="15"/>
      <c r="F954" s="16"/>
      <c r="G954" s="15"/>
      <c r="H954" s="17" t="str">
        <f>IF(OR(C954="",AND(F954="",G954="")),"",IF(G954&lt;&gt;"",ROUND(G954,2),IF($B$8="ريال كامل",ROUNDDOWN(C954*(1-IF(F954&gt;1,F954/100,F954)),0),IF($B$8="ينتهي بـ ٩",ROUND((C954*(1-IF(F954&gt;1,F954/100,F954))+1)/10,0)*10-1,ROUND(C954*(1-IF(F954&gt;1,F954/100,F954)),2)))))</f>
        <v/>
      </c>
      <c r="I954" s="17" t="str">
        <f>IF(OR(C954="",D954=""),"",ROUND(C954/IF($B$5="نعم",1+$B$6,1)-D954-N(E954),2))</f>
        <v/>
      </c>
      <c r="J954" s="17" t="str">
        <f>IF(OR(H954="",D954=""),"",ROUND(H954/IF($B$5="نعم",1+$B$6,1)-D954-N(E954),2))</f>
        <v/>
      </c>
      <c r="K954" s="18" t="str">
        <f>IF(OR(J954="",N(H954)&lt;=0),"",J954/(H954/IF($B$5="نعم",1+$B$6,1)))</f>
        <v/>
      </c>
      <c r="L954" s="18" t="str">
        <f>IF(OR(I954="",J954="",N(I954)&lt;=0),"",1-J954/I954)</f>
        <v/>
      </c>
      <c r="M954" s="14"/>
      <c r="N954" s="19" t="str">
        <f>IF(AND(A954="",C954=""),"",IF(A954="","رقم المنتج ناقص",IF(AND($B$9="سلة",ISERROR(VALUE(A954))),"رقم المنتج: أرقام إنجليزية بس",IF(COUNTIF($A$11:$A$1010,A954)&gt;1,"رقم المنتج مكرر",IF(C954="","السعر الحالي ناقص",IF(H954="","حط نسبة خصم أو سعر عرض",IF(H954&lt;=0,"سعر العرض لازم يكون أكبر من صفر",IF(H954&gt;=C954,"سعر العرض = السعر أو أعلى",IF(AND(J954&lt;&gt;"",N(J954)&lt;0,M954&lt;&gt;"نعم"),"تحت التكلفة",IF($B$4="","حط نهاية العرض فوق",IF(AND($B$2&lt;&gt;"",$B$4&lt;$B$2),"النهاية قبل البداية",IF($B$4&lt;TODAY(),"تاريخ النهاية راح",IF(D954="","تمام، بس بدون تكلفة (ما نقدر نحسب ربحك)",IF(N(J954)&lt;0,"تحت التكلفة، وانت قاصد",IF(K954&lt;$B$7,"تمام، بس هامشك أقل من حدّك","جاهز")))))))))))))))</f>
        <v/>
      </c>
      <c r="O954" s="19" t="b">
        <f>AND(N954&lt;&gt;"",ISNA(MATCH(N954,{"رقم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5">
      <c r="A955" s="13"/>
      <c r="B955" s="14"/>
      <c r="C955" s="15"/>
      <c r="D955" s="15"/>
      <c r="E955" s="15"/>
      <c r="F955" s="16"/>
      <c r="G955" s="15"/>
      <c r="H955" s="17" t="str">
        <f>IF(OR(C955="",AND(F955="",G955="")),"",IF(G955&lt;&gt;"",ROUND(G955,2),IF($B$8="ريال كامل",ROUNDDOWN(C955*(1-IF(F955&gt;1,F955/100,F955)),0),IF($B$8="ينتهي بـ ٩",ROUND((C955*(1-IF(F955&gt;1,F955/100,F955))+1)/10,0)*10-1,ROUND(C955*(1-IF(F955&gt;1,F955/100,F955)),2)))))</f>
        <v/>
      </c>
      <c r="I955" s="17" t="str">
        <f>IF(OR(C955="",D955=""),"",ROUND(C955/IF($B$5="نعم",1+$B$6,1)-D955-N(E955),2))</f>
        <v/>
      </c>
      <c r="J955" s="17" t="str">
        <f>IF(OR(H955="",D955=""),"",ROUND(H955/IF($B$5="نعم",1+$B$6,1)-D955-N(E955),2))</f>
        <v/>
      </c>
      <c r="K955" s="18" t="str">
        <f>IF(OR(J955="",N(H955)&lt;=0),"",J955/(H955/IF($B$5="نعم",1+$B$6,1)))</f>
        <v/>
      </c>
      <c r="L955" s="18" t="str">
        <f>IF(OR(I955="",J955="",N(I955)&lt;=0),"",1-J955/I955)</f>
        <v/>
      </c>
      <c r="M955" s="14"/>
      <c r="N955" s="19" t="str">
        <f>IF(AND(A955="",C955=""),"",IF(A955="","رقم المنتج ناقص",IF(AND($B$9="سلة",ISERROR(VALUE(A955))),"رقم المنتج: أرقام إنجليزية بس",IF(COUNTIF($A$11:$A$1010,A955)&gt;1,"رقم المنتج مكرر",IF(C955="","السعر الحالي ناقص",IF(H955="","حط نسبة خصم أو سعر عرض",IF(H955&lt;=0,"سعر العرض لازم يكون أكبر من صفر",IF(H955&gt;=C955,"سعر العرض = السعر أو أعلى",IF(AND(J955&lt;&gt;"",N(J955)&lt;0,M955&lt;&gt;"نعم"),"تحت التكلفة",IF($B$4="","حط نهاية العرض فوق",IF(AND($B$2&lt;&gt;"",$B$4&lt;$B$2),"النهاية قبل البداية",IF($B$4&lt;TODAY(),"تاريخ النهاية راح",IF(D955="","تمام، بس بدون تكلفة (ما نقدر نحسب ربحك)",IF(N(J955)&lt;0,"تحت التكلفة، وانت قاصد",IF(K955&lt;$B$7,"تمام، بس هامشك أقل من حدّك","جاهز")))))))))))))))</f>
        <v/>
      </c>
      <c r="O955" s="19" t="b">
        <f>AND(N955&lt;&gt;"",ISNA(MATCH(N955,{"رقم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6">
      <c r="A956" s="13"/>
      <c r="B956" s="14"/>
      <c r="C956" s="15"/>
      <c r="D956" s="15"/>
      <c r="E956" s="15"/>
      <c r="F956" s="16"/>
      <c r="G956" s="15"/>
      <c r="H956" s="17" t="str">
        <f>IF(OR(C956="",AND(F956="",G956="")),"",IF(G956&lt;&gt;"",ROUND(G956,2),IF($B$8="ريال كامل",ROUNDDOWN(C956*(1-IF(F956&gt;1,F956/100,F956)),0),IF($B$8="ينتهي بـ ٩",ROUND((C956*(1-IF(F956&gt;1,F956/100,F956))+1)/10,0)*10-1,ROUND(C956*(1-IF(F956&gt;1,F956/100,F956)),2)))))</f>
        <v/>
      </c>
      <c r="I956" s="17" t="str">
        <f>IF(OR(C956="",D956=""),"",ROUND(C956/IF($B$5="نعم",1+$B$6,1)-D956-N(E956),2))</f>
        <v/>
      </c>
      <c r="J956" s="17" t="str">
        <f>IF(OR(H956="",D956=""),"",ROUND(H956/IF($B$5="نعم",1+$B$6,1)-D956-N(E956),2))</f>
        <v/>
      </c>
      <c r="K956" s="18" t="str">
        <f>IF(OR(J956="",N(H956)&lt;=0),"",J956/(H956/IF($B$5="نعم",1+$B$6,1)))</f>
        <v/>
      </c>
      <c r="L956" s="18" t="str">
        <f>IF(OR(I956="",J956="",N(I956)&lt;=0),"",1-J956/I956)</f>
        <v/>
      </c>
      <c r="M956" s="14"/>
      <c r="N956" s="19" t="str">
        <f>IF(AND(A956="",C956=""),"",IF(A956="","رقم المنتج ناقص",IF(AND($B$9="سلة",ISERROR(VALUE(A956))),"رقم المنتج: أرقام إنجليزية بس",IF(COUNTIF($A$11:$A$1010,A956)&gt;1,"رقم المنتج مكرر",IF(C956="","السعر الحالي ناقص",IF(H956="","حط نسبة خصم أو سعر عرض",IF(H956&lt;=0,"سعر العرض لازم يكون أكبر من صفر",IF(H956&gt;=C956,"سعر العرض = السعر أو أعلى",IF(AND(J956&lt;&gt;"",N(J956)&lt;0,M956&lt;&gt;"نعم"),"تحت التكلفة",IF($B$4="","حط نهاية العرض فوق",IF(AND($B$2&lt;&gt;"",$B$4&lt;$B$2),"النهاية قبل البداية",IF($B$4&lt;TODAY(),"تاريخ النهاية راح",IF(D956="","تمام، بس بدون تكلفة (ما نقدر نحسب ربحك)",IF(N(J956)&lt;0,"تحت التكلفة، وانت قاصد",IF(K956&lt;$B$7,"تمام، بس هامشك أقل من حدّك","جاهز")))))))))))))))</f>
        <v/>
      </c>
      <c r="O956" s="19" t="b">
        <f>AND(N956&lt;&gt;"",ISNA(MATCH(N956,{"رقم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7">
      <c r="A957" s="13"/>
      <c r="B957" s="14"/>
      <c r="C957" s="15"/>
      <c r="D957" s="15"/>
      <c r="E957" s="15"/>
      <c r="F957" s="16"/>
      <c r="G957" s="15"/>
      <c r="H957" s="17" t="str">
        <f>IF(OR(C957="",AND(F957="",G957="")),"",IF(G957&lt;&gt;"",ROUND(G957,2),IF($B$8="ريال كامل",ROUNDDOWN(C957*(1-IF(F957&gt;1,F957/100,F957)),0),IF($B$8="ينتهي بـ ٩",ROUND((C957*(1-IF(F957&gt;1,F957/100,F957))+1)/10,0)*10-1,ROUND(C957*(1-IF(F957&gt;1,F957/100,F957)),2)))))</f>
        <v/>
      </c>
      <c r="I957" s="17" t="str">
        <f>IF(OR(C957="",D957=""),"",ROUND(C957/IF($B$5="نعم",1+$B$6,1)-D957-N(E957),2))</f>
        <v/>
      </c>
      <c r="J957" s="17" t="str">
        <f>IF(OR(H957="",D957=""),"",ROUND(H957/IF($B$5="نعم",1+$B$6,1)-D957-N(E957),2))</f>
        <v/>
      </c>
      <c r="K957" s="18" t="str">
        <f>IF(OR(J957="",N(H957)&lt;=0),"",J957/(H957/IF($B$5="نعم",1+$B$6,1)))</f>
        <v/>
      </c>
      <c r="L957" s="18" t="str">
        <f>IF(OR(I957="",J957="",N(I957)&lt;=0),"",1-J957/I957)</f>
        <v/>
      </c>
      <c r="M957" s="14"/>
      <c r="N957" s="19" t="str">
        <f>IF(AND(A957="",C957=""),"",IF(A957="","رقم المنتج ناقص",IF(AND($B$9="سلة",ISERROR(VALUE(A957))),"رقم المنتج: أرقام إنجليزية بس",IF(COUNTIF($A$11:$A$1010,A957)&gt;1,"رقم المنتج مكرر",IF(C957="","السعر الحالي ناقص",IF(H957="","حط نسبة خصم أو سعر عرض",IF(H957&lt;=0,"سعر العرض لازم يكون أكبر من صفر",IF(H957&gt;=C957,"سعر العرض = السعر أو أعلى",IF(AND(J957&lt;&gt;"",N(J957)&lt;0,M957&lt;&gt;"نعم"),"تحت التكلفة",IF($B$4="","حط نهاية العرض فوق",IF(AND($B$2&lt;&gt;"",$B$4&lt;$B$2),"النهاية قبل البداية",IF($B$4&lt;TODAY(),"تاريخ النهاية راح",IF(D957="","تمام، بس بدون تكلفة (ما نقدر نحسب ربحك)",IF(N(J957)&lt;0,"تحت التكلفة، وانت قاصد",IF(K957&lt;$B$7,"تمام، بس هامشك أقل من حدّك","جاهز")))))))))))))))</f>
        <v/>
      </c>
      <c r="O957" s="19" t="b">
        <f>AND(N957&lt;&gt;"",ISNA(MATCH(N957,{"رقم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8">
      <c r="A958" s="13"/>
      <c r="B958" s="14"/>
      <c r="C958" s="15"/>
      <c r="D958" s="15"/>
      <c r="E958" s="15"/>
      <c r="F958" s="16"/>
      <c r="G958" s="15"/>
      <c r="H958" s="17" t="str">
        <f>IF(OR(C958="",AND(F958="",G958="")),"",IF(G958&lt;&gt;"",ROUND(G958,2),IF($B$8="ريال كامل",ROUNDDOWN(C958*(1-IF(F958&gt;1,F958/100,F958)),0),IF($B$8="ينتهي بـ ٩",ROUND((C958*(1-IF(F958&gt;1,F958/100,F958))+1)/10,0)*10-1,ROUND(C958*(1-IF(F958&gt;1,F958/100,F958)),2)))))</f>
        <v/>
      </c>
      <c r="I958" s="17" t="str">
        <f>IF(OR(C958="",D958=""),"",ROUND(C958/IF($B$5="نعم",1+$B$6,1)-D958-N(E958),2))</f>
        <v/>
      </c>
      <c r="J958" s="17" t="str">
        <f>IF(OR(H958="",D958=""),"",ROUND(H958/IF($B$5="نعم",1+$B$6,1)-D958-N(E958),2))</f>
        <v/>
      </c>
      <c r="K958" s="18" t="str">
        <f>IF(OR(J958="",N(H958)&lt;=0),"",J958/(H958/IF($B$5="نعم",1+$B$6,1)))</f>
        <v/>
      </c>
      <c r="L958" s="18" t="str">
        <f>IF(OR(I958="",J958="",N(I958)&lt;=0),"",1-J958/I958)</f>
        <v/>
      </c>
      <c r="M958" s="14"/>
      <c r="N958" s="19" t="str">
        <f>IF(AND(A958="",C958=""),"",IF(A958="","رقم المنتج ناقص",IF(AND($B$9="سلة",ISERROR(VALUE(A958))),"رقم المنتج: أرقام إنجليزية بس",IF(COUNTIF($A$11:$A$1010,A958)&gt;1,"رقم المنتج مكرر",IF(C958="","السعر الحالي ناقص",IF(H958="","حط نسبة خصم أو سعر عرض",IF(H958&lt;=0,"سعر العرض لازم يكون أكبر من صفر",IF(H958&gt;=C958,"سعر العرض = السعر أو أعلى",IF(AND(J958&lt;&gt;"",N(J958)&lt;0,M958&lt;&gt;"نعم"),"تحت التكلفة",IF($B$4="","حط نهاية العرض فوق",IF(AND($B$2&lt;&gt;"",$B$4&lt;$B$2),"النهاية قبل البداية",IF($B$4&lt;TODAY(),"تاريخ النهاية راح",IF(D958="","تمام، بس بدون تكلفة (ما نقدر نحسب ربحك)",IF(N(J958)&lt;0,"تحت التكلفة، وانت قاصد",IF(K958&lt;$B$7,"تمام، بس هامشك أقل من حدّك","جاهز")))))))))))))))</f>
        <v/>
      </c>
      <c r="O958" s="19" t="b">
        <f>AND(N958&lt;&gt;"",ISNA(MATCH(N958,{"رقم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59">
      <c r="A959" s="13"/>
      <c r="B959" s="14"/>
      <c r="C959" s="15"/>
      <c r="D959" s="15"/>
      <c r="E959" s="15"/>
      <c r="F959" s="16"/>
      <c r="G959" s="15"/>
      <c r="H959" s="17" t="str">
        <f>IF(OR(C959="",AND(F959="",G959="")),"",IF(G959&lt;&gt;"",ROUND(G959,2),IF($B$8="ريال كامل",ROUNDDOWN(C959*(1-IF(F959&gt;1,F959/100,F959)),0),IF($B$8="ينتهي بـ ٩",ROUND((C959*(1-IF(F959&gt;1,F959/100,F959))+1)/10,0)*10-1,ROUND(C959*(1-IF(F959&gt;1,F959/100,F959)),2)))))</f>
        <v/>
      </c>
      <c r="I959" s="17" t="str">
        <f>IF(OR(C959="",D959=""),"",ROUND(C959/IF($B$5="نعم",1+$B$6,1)-D959-N(E959),2))</f>
        <v/>
      </c>
      <c r="J959" s="17" t="str">
        <f>IF(OR(H959="",D959=""),"",ROUND(H959/IF($B$5="نعم",1+$B$6,1)-D959-N(E959),2))</f>
        <v/>
      </c>
      <c r="K959" s="18" t="str">
        <f>IF(OR(J959="",N(H959)&lt;=0),"",J959/(H959/IF($B$5="نعم",1+$B$6,1)))</f>
        <v/>
      </c>
      <c r="L959" s="18" t="str">
        <f>IF(OR(I959="",J959="",N(I959)&lt;=0),"",1-J959/I959)</f>
        <v/>
      </c>
      <c r="M959" s="14"/>
      <c r="N959" s="19" t="str">
        <f>IF(AND(A959="",C959=""),"",IF(A959="","رقم المنتج ناقص",IF(AND($B$9="سلة",ISERROR(VALUE(A959))),"رقم المنتج: أرقام إنجليزية بس",IF(COUNTIF($A$11:$A$1010,A959)&gt;1,"رقم المنتج مكرر",IF(C959="","السعر الحالي ناقص",IF(H959="","حط نسبة خصم أو سعر عرض",IF(H959&lt;=0,"سعر العرض لازم يكون أكبر من صفر",IF(H959&gt;=C959,"سعر العرض = السعر أو أعلى",IF(AND(J959&lt;&gt;"",N(J959)&lt;0,M959&lt;&gt;"نعم"),"تحت التكلفة",IF($B$4="","حط نهاية العرض فوق",IF(AND($B$2&lt;&gt;"",$B$4&lt;$B$2),"النهاية قبل البداية",IF($B$4&lt;TODAY(),"تاريخ النهاية راح",IF(D959="","تمام، بس بدون تكلفة (ما نقدر نحسب ربحك)",IF(N(J959)&lt;0,"تحت التكلفة، وانت قاصد",IF(K959&lt;$B$7,"تمام، بس هامشك أقل من حدّك","جاهز")))))))))))))))</f>
        <v/>
      </c>
      <c r="O959" s="19" t="b">
        <f>AND(N959&lt;&gt;"",ISNA(MATCH(N959,{"رقم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0">
      <c r="A960" s="13"/>
      <c r="B960" s="14"/>
      <c r="C960" s="15"/>
      <c r="D960" s="15"/>
      <c r="E960" s="15"/>
      <c r="F960" s="16"/>
      <c r="G960" s="15"/>
      <c r="H960" s="17" t="str">
        <f>IF(OR(C960="",AND(F960="",G960="")),"",IF(G960&lt;&gt;"",ROUND(G960,2),IF($B$8="ريال كامل",ROUNDDOWN(C960*(1-IF(F960&gt;1,F960/100,F960)),0),IF($B$8="ينتهي بـ ٩",ROUND((C960*(1-IF(F960&gt;1,F960/100,F960))+1)/10,0)*10-1,ROUND(C960*(1-IF(F960&gt;1,F960/100,F960)),2)))))</f>
        <v/>
      </c>
      <c r="I960" s="17" t="str">
        <f>IF(OR(C960="",D960=""),"",ROUND(C960/IF($B$5="نعم",1+$B$6,1)-D960-N(E960),2))</f>
        <v/>
      </c>
      <c r="J960" s="17" t="str">
        <f>IF(OR(H960="",D960=""),"",ROUND(H960/IF($B$5="نعم",1+$B$6,1)-D960-N(E960),2))</f>
        <v/>
      </c>
      <c r="K960" s="18" t="str">
        <f>IF(OR(J960="",N(H960)&lt;=0),"",J960/(H960/IF($B$5="نعم",1+$B$6,1)))</f>
        <v/>
      </c>
      <c r="L960" s="18" t="str">
        <f>IF(OR(I960="",J960="",N(I960)&lt;=0),"",1-J960/I960)</f>
        <v/>
      </c>
      <c r="M960" s="14"/>
      <c r="N960" s="19" t="str">
        <f>IF(AND(A960="",C960=""),"",IF(A960="","رقم المنتج ناقص",IF(AND($B$9="سلة",ISERROR(VALUE(A960))),"رقم المنتج: أرقام إنجليزية بس",IF(COUNTIF($A$11:$A$1010,A960)&gt;1,"رقم المنتج مكرر",IF(C960="","السعر الحالي ناقص",IF(H960="","حط نسبة خصم أو سعر عرض",IF(H960&lt;=0,"سعر العرض لازم يكون أكبر من صفر",IF(H960&gt;=C960,"سعر العرض = السعر أو أعلى",IF(AND(J960&lt;&gt;"",N(J960)&lt;0,M960&lt;&gt;"نعم"),"تحت التكلفة",IF($B$4="","حط نهاية العرض فوق",IF(AND($B$2&lt;&gt;"",$B$4&lt;$B$2),"النهاية قبل البداية",IF($B$4&lt;TODAY(),"تاريخ النهاية راح",IF(D960="","تمام، بس بدون تكلفة (ما نقدر نحسب ربحك)",IF(N(J960)&lt;0,"تحت التكلفة، وانت قاصد",IF(K960&lt;$B$7,"تمام، بس هامشك أقل من حدّك","جاهز")))))))))))))))</f>
        <v/>
      </c>
      <c r="O960" s="19" t="b">
        <f>AND(N960&lt;&gt;"",ISNA(MATCH(N960,{"رقم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1">
      <c r="A961" s="13"/>
      <c r="B961" s="14"/>
      <c r="C961" s="15"/>
      <c r="D961" s="15"/>
      <c r="E961" s="15"/>
      <c r="F961" s="16"/>
      <c r="G961" s="15"/>
      <c r="H961" s="17" t="str">
        <f>IF(OR(C961="",AND(F961="",G961="")),"",IF(G961&lt;&gt;"",ROUND(G961,2),IF($B$8="ريال كامل",ROUNDDOWN(C961*(1-IF(F961&gt;1,F961/100,F961)),0),IF($B$8="ينتهي بـ ٩",ROUND((C961*(1-IF(F961&gt;1,F961/100,F961))+1)/10,0)*10-1,ROUND(C961*(1-IF(F961&gt;1,F961/100,F961)),2)))))</f>
        <v/>
      </c>
      <c r="I961" s="17" t="str">
        <f>IF(OR(C961="",D961=""),"",ROUND(C961/IF($B$5="نعم",1+$B$6,1)-D961-N(E961),2))</f>
        <v/>
      </c>
      <c r="J961" s="17" t="str">
        <f>IF(OR(H961="",D961=""),"",ROUND(H961/IF($B$5="نعم",1+$B$6,1)-D961-N(E961),2))</f>
        <v/>
      </c>
      <c r="K961" s="18" t="str">
        <f>IF(OR(J961="",N(H961)&lt;=0),"",J961/(H961/IF($B$5="نعم",1+$B$6,1)))</f>
        <v/>
      </c>
      <c r="L961" s="18" t="str">
        <f>IF(OR(I961="",J961="",N(I961)&lt;=0),"",1-J961/I961)</f>
        <v/>
      </c>
      <c r="M961" s="14"/>
      <c r="N961" s="19" t="str">
        <f>IF(AND(A961="",C961=""),"",IF(A961="","رقم المنتج ناقص",IF(AND($B$9="سلة",ISERROR(VALUE(A961))),"رقم المنتج: أرقام إنجليزية بس",IF(COUNTIF($A$11:$A$1010,A961)&gt;1,"رقم المنتج مكرر",IF(C961="","السعر الحالي ناقص",IF(H961="","حط نسبة خصم أو سعر عرض",IF(H961&lt;=0,"سعر العرض لازم يكون أكبر من صفر",IF(H961&gt;=C961,"سعر العرض = السعر أو أعلى",IF(AND(J961&lt;&gt;"",N(J961)&lt;0,M961&lt;&gt;"نعم"),"تحت التكلفة",IF($B$4="","حط نهاية العرض فوق",IF(AND($B$2&lt;&gt;"",$B$4&lt;$B$2),"النهاية قبل البداية",IF($B$4&lt;TODAY(),"تاريخ النهاية راح",IF(D961="","تمام، بس بدون تكلفة (ما نقدر نحسب ربحك)",IF(N(J961)&lt;0,"تحت التكلفة، وانت قاصد",IF(K961&lt;$B$7,"تمام، بس هامشك أقل من حدّك","جاهز")))))))))))))))</f>
        <v/>
      </c>
      <c r="O961" s="19" t="b">
        <f>AND(N961&lt;&gt;"",ISNA(MATCH(N961,{"رقم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2">
      <c r="A962" s="13"/>
      <c r="B962" s="14"/>
      <c r="C962" s="15"/>
      <c r="D962" s="15"/>
      <c r="E962" s="15"/>
      <c r="F962" s="16"/>
      <c r="G962" s="15"/>
      <c r="H962" s="17" t="str">
        <f>IF(OR(C962="",AND(F962="",G962="")),"",IF(G962&lt;&gt;"",ROUND(G962,2),IF($B$8="ريال كامل",ROUNDDOWN(C962*(1-IF(F962&gt;1,F962/100,F962)),0),IF($B$8="ينتهي بـ ٩",ROUND((C962*(1-IF(F962&gt;1,F962/100,F962))+1)/10,0)*10-1,ROUND(C962*(1-IF(F962&gt;1,F962/100,F962)),2)))))</f>
        <v/>
      </c>
      <c r="I962" s="17" t="str">
        <f>IF(OR(C962="",D962=""),"",ROUND(C962/IF($B$5="نعم",1+$B$6,1)-D962-N(E962),2))</f>
        <v/>
      </c>
      <c r="J962" s="17" t="str">
        <f>IF(OR(H962="",D962=""),"",ROUND(H962/IF($B$5="نعم",1+$B$6,1)-D962-N(E962),2))</f>
        <v/>
      </c>
      <c r="K962" s="18" t="str">
        <f>IF(OR(J962="",N(H962)&lt;=0),"",J962/(H962/IF($B$5="نعم",1+$B$6,1)))</f>
        <v/>
      </c>
      <c r="L962" s="18" t="str">
        <f>IF(OR(I962="",J962="",N(I962)&lt;=0),"",1-J962/I962)</f>
        <v/>
      </c>
      <c r="M962" s="14"/>
      <c r="N962" s="19" t="str">
        <f>IF(AND(A962="",C962=""),"",IF(A962="","رقم المنتج ناقص",IF(AND($B$9="سلة",ISERROR(VALUE(A962))),"رقم المنتج: أرقام إنجليزية بس",IF(COUNTIF($A$11:$A$1010,A962)&gt;1,"رقم المنتج مكرر",IF(C962="","السعر الحالي ناقص",IF(H962="","حط نسبة خصم أو سعر عرض",IF(H962&lt;=0,"سعر العرض لازم يكون أكبر من صفر",IF(H962&gt;=C962,"سعر العرض = السعر أو أعلى",IF(AND(J962&lt;&gt;"",N(J962)&lt;0,M962&lt;&gt;"نعم"),"تحت التكلفة",IF($B$4="","حط نهاية العرض فوق",IF(AND($B$2&lt;&gt;"",$B$4&lt;$B$2),"النهاية قبل البداية",IF($B$4&lt;TODAY(),"تاريخ النهاية راح",IF(D962="","تمام، بس بدون تكلفة (ما نقدر نحسب ربحك)",IF(N(J962)&lt;0,"تحت التكلفة، وانت قاصد",IF(K962&lt;$B$7,"تمام، بس هامشك أقل من حدّك","جاهز")))))))))))))))</f>
        <v/>
      </c>
      <c r="O962" s="19" t="b">
        <f>AND(N962&lt;&gt;"",ISNA(MATCH(N962,{"رقم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3">
      <c r="A963" s="13"/>
      <c r="B963" s="14"/>
      <c r="C963" s="15"/>
      <c r="D963" s="15"/>
      <c r="E963" s="15"/>
      <c r="F963" s="16"/>
      <c r="G963" s="15"/>
      <c r="H963" s="17" t="str">
        <f>IF(OR(C963="",AND(F963="",G963="")),"",IF(G963&lt;&gt;"",ROUND(G963,2),IF($B$8="ريال كامل",ROUNDDOWN(C963*(1-IF(F963&gt;1,F963/100,F963)),0),IF($B$8="ينتهي بـ ٩",ROUND((C963*(1-IF(F963&gt;1,F963/100,F963))+1)/10,0)*10-1,ROUND(C963*(1-IF(F963&gt;1,F963/100,F963)),2)))))</f>
        <v/>
      </c>
      <c r="I963" s="17" t="str">
        <f>IF(OR(C963="",D963=""),"",ROUND(C963/IF($B$5="نعم",1+$B$6,1)-D963-N(E963),2))</f>
        <v/>
      </c>
      <c r="J963" s="17" t="str">
        <f>IF(OR(H963="",D963=""),"",ROUND(H963/IF($B$5="نعم",1+$B$6,1)-D963-N(E963),2))</f>
        <v/>
      </c>
      <c r="K963" s="18" t="str">
        <f>IF(OR(J963="",N(H963)&lt;=0),"",J963/(H963/IF($B$5="نعم",1+$B$6,1)))</f>
        <v/>
      </c>
      <c r="L963" s="18" t="str">
        <f>IF(OR(I963="",J963="",N(I963)&lt;=0),"",1-J963/I963)</f>
        <v/>
      </c>
      <c r="M963" s="14"/>
      <c r="N963" s="19" t="str">
        <f>IF(AND(A963="",C963=""),"",IF(A963="","رقم المنتج ناقص",IF(AND($B$9="سلة",ISERROR(VALUE(A963))),"رقم المنتج: أرقام إنجليزية بس",IF(COUNTIF($A$11:$A$1010,A963)&gt;1,"رقم المنتج مكرر",IF(C963="","السعر الحالي ناقص",IF(H963="","حط نسبة خصم أو سعر عرض",IF(H963&lt;=0,"سعر العرض لازم يكون أكبر من صفر",IF(H963&gt;=C963,"سعر العرض = السعر أو أعلى",IF(AND(J963&lt;&gt;"",N(J963)&lt;0,M963&lt;&gt;"نعم"),"تحت التكلفة",IF($B$4="","حط نهاية العرض فوق",IF(AND($B$2&lt;&gt;"",$B$4&lt;$B$2),"النهاية قبل البداية",IF($B$4&lt;TODAY(),"تاريخ النهاية راح",IF(D963="","تمام، بس بدون تكلفة (ما نقدر نحسب ربحك)",IF(N(J963)&lt;0,"تحت التكلفة، وانت قاصد",IF(K963&lt;$B$7,"تمام، بس هامشك أقل من حدّك","جاهز")))))))))))))))</f>
        <v/>
      </c>
      <c r="O963" s="19" t="b">
        <f>AND(N963&lt;&gt;"",ISNA(MATCH(N963,{"رقم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4">
      <c r="A964" s="13"/>
      <c r="B964" s="14"/>
      <c r="C964" s="15"/>
      <c r="D964" s="15"/>
      <c r="E964" s="15"/>
      <c r="F964" s="16"/>
      <c r="G964" s="15"/>
      <c r="H964" s="17" t="str">
        <f>IF(OR(C964="",AND(F964="",G964="")),"",IF(G964&lt;&gt;"",ROUND(G964,2),IF($B$8="ريال كامل",ROUNDDOWN(C964*(1-IF(F964&gt;1,F964/100,F964)),0),IF($B$8="ينتهي بـ ٩",ROUND((C964*(1-IF(F964&gt;1,F964/100,F964))+1)/10,0)*10-1,ROUND(C964*(1-IF(F964&gt;1,F964/100,F964)),2)))))</f>
        <v/>
      </c>
      <c r="I964" s="17" t="str">
        <f>IF(OR(C964="",D964=""),"",ROUND(C964/IF($B$5="نعم",1+$B$6,1)-D964-N(E964),2))</f>
        <v/>
      </c>
      <c r="J964" s="17" t="str">
        <f>IF(OR(H964="",D964=""),"",ROUND(H964/IF($B$5="نعم",1+$B$6,1)-D964-N(E964),2))</f>
        <v/>
      </c>
      <c r="K964" s="18" t="str">
        <f>IF(OR(J964="",N(H964)&lt;=0),"",J964/(H964/IF($B$5="نعم",1+$B$6,1)))</f>
        <v/>
      </c>
      <c r="L964" s="18" t="str">
        <f>IF(OR(I964="",J964="",N(I964)&lt;=0),"",1-J964/I964)</f>
        <v/>
      </c>
      <c r="M964" s="14"/>
      <c r="N964" s="19" t="str">
        <f>IF(AND(A964="",C964=""),"",IF(A964="","رقم المنتج ناقص",IF(AND($B$9="سلة",ISERROR(VALUE(A964))),"رقم المنتج: أرقام إنجليزية بس",IF(COUNTIF($A$11:$A$1010,A964)&gt;1,"رقم المنتج مكرر",IF(C964="","السعر الحالي ناقص",IF(H964="","حط نسبة خصم أو سعر عرض",IF(H964&lt;=0,"سعر العرض لازم يكون أكبر من صفر",IF(H964&gt;=C964,"سعر العرض = السعر أو أعلى",IF(AND(J964&lt;&gt;"",N(J964)&lt;0,M964&lt;&gt;"نعم"),"تحت التكلفة",IF($B$4="","حط نهاية العرض فوق",IF(AND($B$2&lt;&gt;"",$B$4&lt;$B$2),"النهاية قبل البداية",IF($B$4&lt;TODAY(),"تاريخ النهاية راح",IF(D964="","تمام، بس بدون تكلفة (ما نقدر نحسب ربحك)",IF(N(J964)&lt;0,"تحت التكلفة، وانت قاصد",IF(K964&lt;$B$7,"تمام، بس هامشك أقل من حدّك","جاهز")))))))))))))))</f>
        <v/>
      </c>
      <c r="O964" s="19" t="b">
        <f>AND(N964&lt;&gt;"",ISNA(MATCH(N964,{"رقم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5">
      <c r="A965" s="13"/>
      <c r="B965" s="14"/>
      <c r="C965" s="15"/>
      <c r="D965" s="15"/>
      <c r="E965" s="15"/>
      <c r="F965" s="16"/>
      <c r="G965" s="15"/>
      <c r="H965" s="17" t="str">
        <f>IF(OR(C965="",AND(F965="",G965="")),"",IF(G965&lt;&gt;"",ROUND(G965,2),IF($B$8="ريال كامل",ROUNDDOWN(C965*(1-IF(F965&gt;1,F965/100,F965)),0),IF($B$8="ينتهي بـ ٩",ROUND((C965*(1-IF(F965&gt;1,F965/100,F965))+1)/10,0)*10-1,ROUND(C965*(1-IF(F965&gt;1,F965/100,F965)),2)))))</f>
        <v/>
      </c>
      <c r="I965" s="17" t="str">
        <f>IF(OR(C965="",D965=""),"",ROUND(C965/IF($B$5="نعم",1+$B$6,1)-D965-N(E965),2))</f>
        <v/>
      </c>
      <c r="J965" s="17" t="str">
        <f>IF(OR(H965="",D965=""),"",ROUND(H965/IF($B$5="نعم",1+$B$6,1)-D965-N(E965),2))</f>
        <v/>
      </c>
      <c r="K965" s="18" t="str">
        <f>IF(OR(J965="",N(H965)&lt;=0),"",J965/(H965/IF($B$5="نعم",1+$B$6,1)))</f>
        <v/>
      </c>
      <c r="L965" s="18" t="str">
        <f>IF(OR(I965="",J965="",N(I965)&lt;=0),"",1-J965/I965)</f>
        <v/>
      </c>
      <c r="M965" s="14"/>
      <c r="N965" s="19" t="str">
        <f>IF(AND(A965="",C965=""),"",IF(A965="","رقم المنتج ناقص",IF(AND($B$9="سلة",ISERROR(VALUE(A965))),"رقم المنتج: أرقام إنجليزية بس",IF(COUNTIF($A$11:$A$1010,A965)&gt;1,"رقم المنتج مكرر",IF(C965="","السعر الحالي ناقص",IF(H965="","حط نسبة خصم أو سعر عرض",IF(H965&lt;=0,"سعر العرض لازم يكون أكبر من صفر",IF(H965&gt;=C965,"سعر العرض = السعر أو أعلى",IF(AND(J965&lt;&gt;"",N(J965)&lt;0,M965&lt;&gt;"نعم"),"تحت التكلفة",IF($B$4="","حط نهاية العرض فوق",IF(AND($B$2&lt;&gt;"",$B$4&lt;$B$2),"النهاية قبل البداية",IF($B$4&lt;TODAY(),"تاريخ النهاية راح",IF(D965="","تمام، بس بدون تكلفة (ما نقدر نحسب ربحك)",IF(N(J965)&lt;0,"تحت التكلفة، وانت قاصد",IF(K965&lt;$B$7,"تمام، بس هامشك أقل من حدّك","جاهز")))))))))))))))</f>
        <v/>
      </c>
      <c r="O965" s="19" t="b">
        <f>AND(N965&lt;&gt;"",ISNA(MATCH(N965,{"رقم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6">
      <c r="A966" s="13"/>
      <c r="B966" s="14"/>
      <c r="C966" s="15"/>
      <c r="D966" s="15"/>
      <c r="E966" s="15"/>
      <c r="F966" s="16"/>
      <c r="G966" s="15"/>
      <c r="H966" s="17" t="str">
        <f>IF(OR(C966="",AND(F966="",G966="")),"",IF(G966&lt;&gt;"",ROUND(G966,2),IF($B$8="ريال كامل",ROUNDDOWN(C966*(1-IF(F966&gt;1,F966/100,F966)),0),IF($B$8="ينتهي بـ ٩",ROUND((C966*(1-IF(F966&gt;1,F966/100,F966))+1)/10,0)*10-1,ROUND(C966*(1-IF(F966&gt;1,F966/100,F966)),2)))))</f>
        <v/>
      </c>
      <c r="I966" s="17" t="str">
        <f>IF(OR(C966="",D966=""),"",ROUND(C966/IF($B$5="نعم",1+$B$6,1)-D966-N(E966),2))</f>
        <v/>
      </c>
      <c r="J966" s="17" t="str">
        <f>IF(OR(H966="",D966=""),"",ROUND(H966/IF($B$5="نعم",1+$B$6,1)-D966-N(E966),2))</f>
        <v/>
      </c>
      <c r="K966" s="18" t="str">
        <f>IF(OR(J966="",N(H966)&lt;=0),"",J966/(H966/IF($B$5="نعم",1+$B$6,1)))</f>
        <v/>
      </c>
      <c r="L966" s="18" t="str">
        <f>IF(OR(I966="",J966="",N(I966)&lt;=0),"",1-J966/I966)</f>
        <v/>
      </c>
      <c r="M966" s="14"/>
      <c r="N966" s="19" t="str">
        <f>IF(AND(A966="",C966=""),"",IF(A966="","رقم المنتج ناقص",IF(AND($B$9="سلة",ISERROR(VALUE(A966))),"رقم المنتج: أرقام إنجليزية بس",IF(COUNTIF($A$11:$A$1010,A966)&gt;1,"رقم المنتج مكرر",IF(C966="","السعر الحالي ناقص",IF(H966="","حط نسبة خصم أو سعر عرض",IF(H966&lt;=0,"سعر العرض لازم يكون أكبر من صفر",IF(H966&gt;=C966,"سعر العرض = السعر أو أعلى",IF(AND(J966&lt;&gt;"",N(J966)&lt;0,M966&lt;&gt;"نعم"),"تحت التكلفة",IF($B$4="","حط نهاية العرض فوق",IF(AND($B$2&lt;&gt;"",$B$4&lt;$B$2),"النهاية قبل البداية",IF($B$4&lt;TODAY(),"تاريخ النهاية راح",IF(D966="","تمام، بس بدون تكلفة (ما نقدر نحسب ربحك)",IF(N(J966)&lt;0,"تحت التكلفة، وانت قاصد",IF(K966&lt;$B$7,"تمام، بس هامشك أقل من حدّك","جاهز")))))))))))))))</f>
        <v/>
      </c>
      <c r="O966" s="19" t="b">
        <f>AND(N966&lt;&gt;"",ISNA(MATCH(N966,{"رقم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7">
      <c r="A967" s="13"/>
      <c r="B967" s="14"/>
      <c r="C967" s="15"/>
      <c r="D967" s="15"/>
      <c r="E967" s="15"/>
      <c r="F967" s="16"/>
      <c r="G967" s="15"/>
      <c r="H967" s="17" t="str">
        <f>IF(OR(C967="",AND(F967="",G967="")),"",IF(G967&lt;&gt;"",ROUND(G967,2),IF($B$8="ريال كامل",ROUNDDOWN(C967*(1-IF(F967&gt;1,F967/100,F967)),0),IF($B$8="ينتهي بـ ٩",ROUND((C967*(1-IF(F967&gt;1,F967/100,F967))+1)/10,0)*10-1,ROUND(C967*(1-IF(F967&gt;1,F967/100,F967)),2)))))</f>
        <v/>
      </c>
      <c r="I967" s="17" t="str">
        <f>IF(OR(C967="",D967=""),"",ROUND(C967/IF($B$5="نعم",1+$B$6,1)-D967-N(E967),2))</f>
        <v/>
      </c>
      <c r="J967" s="17" t="str">
        <f>IF(OR(H967="",D967=""),"",ROUND(H967/IF($B$5="نعم",1+$B$6,1)-D967-N(E967),2))</f>
        <v/>
      </c>
      <c r="K967" s="18" t="str">
        <f>IF(OR(J967="",N(H967)&lt;=0),"",J967/(H967/IF($B$5="نعم",1+$B$6,1)))</f>
        <v/>
      </c>
      <c r="L967" s="18" t="str">
        <f>IF(OR(I967="",J967="",N(I967)&lt;=0),"",1-J967/I967)</f>
        <v/>
      </c>
      <c r="M967" s="14"/>
      <c r="N967" s="19" t="str">
        <f>IF(AND(A967="",C967=""),"",IF(A967="","رقم المنتج ناقص",IF(AND($B$9="سلة",ISERROR(VALUE(A967))),"رقم المنتج: أرقام إنجليزية بس",IF(COUNTIF($A$11:$A$1010,A967)&gt;1,"رقم المنتج مكرر",IF(C967="","السعر الحالي ناقص",IF(H967="","حط نسبة خصم أو سعر عرض",IF(H967&lt;=0,"سعر العرض لازم يكون أكبر من صفر",IF(H967&gt;=C967,"سعر العرض = السعر أو أعلى",IF(AND(J967&lt;&gt;"",N(J967)&lt;0,M967&lt;&gt;"نعم"),"تحت التكلفة",IF($B$4="","حط نهاية العرض فوق",IF(AND($B$2&lt;&gt;"",$B$4&lt;$B$2),"النهاية قبل البداية",IF($B$4&lt;TODAY(),"تاريخ النهاية راح",IF(D967="","تمام، بس بدون تكلفة (ما نقدر نحسب ربحك)",IF(N(J967)&lt;0,"تحت التكلفة، وانت قاصد",IF(K967&lt;$B$7,"تمام، بس هامشك أقل من حدّك","جاهز")))))))))))))))</f>
        <v/>
      </c>
      <c r="O967" s="19" t="b">
        <f>AND(N967&lt;&gt;"",ISNA(MATCH(N967,{"رقم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8">
      <c r="A968" s="13"/>
      <c r="B968" s="14"/>
      <c r="C968" s="15"/>
      <c r="D968" s="15"/>
      <c r="E968" s="15"/>
      <c r="F968" s="16"/>
      <c r="G968" s="15"/>
      <c r="H968" s="17" t="str">
        <f>IF(OR(C968="",AND(F968="",G968="")),"",IF(G968&lt;&gt;"",ROUND(G968,2),IF($B$8="ريال كامل",ROUNDDOWN(C968*(1-IF(F968&gt;1,F968/100,F968)),0),IF($B$8="ينتهي بـ ٩",ROUND((C968*(1-IF(F968&gt;1,F968/100,F968))+1)/10,0)*10-1,ROUND(C968*(1-IF(F968&gt;1,F968/100,F968)),2)))))</f>
        <v/>
      </c>
      <c r="I968" s="17" t="str">
        <f>IF(OR(C968="",D968=""),"",ROUND(C968/IF($B$5="نعم",1+$B$6,1)-D968-N(E968),2))</f>
        <v/>
      </c>
      <c r="J968" s="17" t="str">
        <f>IF(OR(H968="",D968=""),"",ROUND(H968/IF($B$5="نعم",1+$B$6,1)-D968-N(E968),2))</f>
        <v/>
      </c>
      <c r="K968" s="18" t="str">
        <f>IF(OR(J968="",N(H968)&lt;=0),"",J968/(H968/IF($B$5="نعم",1+$B$6,1)))</f>
        <v/>
      </c>
      <c r="L968" s="18" t="str">
        <f>IF(OR(I968="",J968="",N(I968)&lt;=0),"",1-J968/I968)</f>
        <v/>
      </c>
      <c r="M968" s="14"/>
      <c r="N968" s="19" t="str">
        <f>IF(AND(A968="",C968=""),"",IF(A968="","رقم المنتج ناقص",IF(AND($B$9="سلة",ISERROR(VALUE(A968))),"رقم المنتج: أرقام إنجليزية بس",IF(COUNTIF($A$11:$A$1010,A968)&gt;1,"رقم المنتج مكرر",IF(C968="","السعر الحالي ناقص",IF(H968="","حط نسبة خصم أو سعر عرض",IF(H968&lt;=0,"سعر العرض لازم يكون أكبر من صفر",IF(H968&gt;=C968,"سعر العرض = السعر أو أعلى",IF(AND(J968&lt;&gt;"",N(J968)&lt;0,M968&lt;&gt;"نعم"),"تحت التكلفة",IF($B$4="","حط نهاية العرض فوق",IF(AND($B$2&lt;&gt;"",$B$4&lt;$B$2),"النهاية قبل البداية",IF($B$4&lt;TODAY(),"تاريخ النهاية راح",IF(D968="","تمام، بس بدون تكلفة (ما نقدر نحسب ربحك)",IF(N(J968)&lt;0,"تحت التكلفة، وانت قاصد",IF(K968&lt;$B$7,"تمام، بس هامشك أقل من حدّك","جاهز")))))))))))))))</f>
        <v/>
      </c>
      <c r="O968" s="19" t="b">
        <f>AND(N968&lt;&gt;"",ISNA(MATCH(N968,{"رقم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69">
      <c r="A969" s="13"/>
      <c r="B969" s="14"/>
      <c r="C969" s="15"/>
      <c r="D969" s="15"/>
      <c r="E969" s="15"/>
      <c r="F969" s="16"/>
      <c r="G969" s="15"/>
      <c r="H969" s="17" t="str">
        <f>IF(OR(C969="",AND(F969="",G969="")),"",IF(G969&lt;&gt;"",ROUND(G969,2),IF($B$8="ريال كامل",ROUNDDOWN(C969*(1-IF(F969&gt;1,F969/100,F969)),0),IF($B$8="ينتهي بـ ٩",ROUND((C969*(1-IF(F969&gt;1,F969/100,F969))+1)/10,0)*10-1,ROUND(C969*(1-IF(F969&gt;1,F969/100,F969)),2)))))</f>
        <v/>
      </c>
      <c r="I969" s="17" t="str">
        <f>IF(OR(C969="",D969=""),"",ROUND(C969/IF($B$5="نعم",1+$B$6,1)-D969-N(E969),2))</f>
        <v/>
      </c>
      <c r="J969" s="17" t="str">
        <f>IF(OR(H969="",D969=""),"",ROUND(H969/IF($B$5="نعم",1+$B$6,1)-D969-N(E969),2))</f>
        <v/>
      </c>
      <c r="K969" s="18" t="str">
        <f>IF(OR(J969="",N(H969)&lt;=0),"",J969/(H969/IF($B$5="نعم",1+$B$6,1)))</f>
        <v/>
      </c>
      <c r="L969" s="18" t="str">
        <f>IF(OR(I969="",J969="",N(I969)&lt;=0),"",1-J969/I969)</f>
        <v/>
      </c>
      <c r="M969" s="14"/>
      <c r="N969" s="19" t="str">
        <f>IF(AND(A969="",C969=""),"",IF(A969="","رقم المنتج ناقص",IF(AND($B$9="سلة",ISERROR(VALUE(A969))),"رقم المنتج: أرقام إنجليزية بس",IF(COUNTIF($A$11:$A$1010,A969)&gt;1,"رقم المنتج مكرر",IF(C969="","السعر الحالي ناقص",IF(H969="","حط نسبة خصم أو سعر عرض",IF(H969&lt;=0,"سعر العرض لازم يكون أكبر من صفر",IF(H969&gt;=C969,"سعر العرض = السعر أو أعلى",IF(AND(J969&lt;&gt;"",N(J969)&lt;0,M969&lt;&gt;"نعم"),"تحت التكلفة",IF($B$4="","حط نهاية العرض فوق",IF(AND($B$2&lt;&gt;"",$B$4&lt;$B$2),"النهاية قبل البداية",IF($B$4&lt;TODAY(),"تاريخ النهاية راح",IF(D969="","تمام، بس بدون تكلفة (ما نقدر نحسب ربحك)",IF(N(J969)&lt;0,"تحت التكلفة، وانت قاصد",IF(K969&lt;$B$7,"تمام، بس هامشك أقل من حدّك","جاهز")))))))))))))))</f>
        <v/>
      </c>
      <c r="O969" s="19" t="b">
        <f>AND(N969&lt;&gt;"",ISNA(MATCH(N969,{"رقم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0">
      <c r="A970" s="13"/>
      <c r="B970" s="14"/>
      <c r="C970" s="15"/>
      <c r="D970" s="15"/>
      <c r="E970" s="15"/>
      <c r="F970" s="16"/>
      <c r="G970" s="15"/>
      <c r="H970" s="17" t="str">
        <f>IF(OR(C970="",AND(F970="",G970="")),"",IF(G970&lt;&gt;"",ROUND(G970,2),IF($B$8="ريال كامل",ROUNDDOWN(C970*(1-IF(F970&gt;1,F970/100,F970)),0),IF($B$8="ينتهي بـ ٩",ROUND((C970*(1-IF(F970&gt;1,F970/100,F970))+1)/10,0)*10-1,ROUND(C970*(1-IF(F970&gt;1,F970/100,F970)),2)))))</f>
        <v/>
      </c>
      <c r="I970" s="17" t="str">
        <f>IF(OR(C970="",D970=""),"",ROUND(C970/IF($B$5="نعم",1+$B$6,1)-D970-N(E970),2))</f>
        <v/>
      </c>
      <c r="J970" s="17" t="str">
        <f>IF(OR(H970="",D970=""),"",ROUND(H970/IF($B$5="نعم",1+$B$6,1)-D970-N(E970),2))</f>
        <v/>
      </c>
      <c r="K970" s="18" t="str">
        <f>IF(OR(J970="",N(H970)&lt;=0),"",J970/(H970/IF($B$5="نعم",1+$B$6,1)))</f>
        <v/>
      </c>
      <c r="L970" s="18" t="str">
        <f>IF(OR(I970="",J970="",N(I970)&lt;=0),"",1-J970/I970)</f>
        <v/>
      </c>
      <c r="M970" s="14"/>
      <c r="N970" s="19" t="str">
        <f>IF(AND(A970="",C970=""),"",IF(A970="","رقم المنتج ناقص",IF(AND($B$9="سلة",ISERROR(VALUE(A970))),"رقم المنتج: أرقام إنجليزية بس",IF(COUNTIF($A$11:$A$1010,A970)&gt;1,"رقم المنتج مكرر",IF(C970="","السعر الحالي ناقص",IF(H970="","حط نسبة خصم أو سعر عرض",IF(H970&lt;=0,"سعر العرض لازم يكون أكبر من صفر",IF(H970&gt;=C970,"سعر العرض = السعر أو أعلى",IF(AND(J970&lt;&gt;"",N(J970)&lt;0,M970&lt;&gt;"نعم"),"تحت التكلفة",IF($B$4="","حط نهاية العرض فوق",IF(AND($B$2&lt;&gt;"",$B$4&lt;$B$2),"النهاية قبل البداية",IF($B$4&lt;TODAY(),"تاريخ النهاية راح",IF(D970="","تمام، بس بدون تكلفة (ما نقدر نحسب ربحك)",IF(N(J970)&lt;0,"تحت التكلفة، وانت قاصد",IF(K970&lt;$B$7,"تمام، بس هامشك أقل من حدّك","جاهز")))))))))))))))</f>
        <v/>
      </c>
      <c r="O970" s="19" t="b">
        <f>AND(N970&lt;&gt;"",ISNA(MATCH(N970,{"رقم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1">
      <c r="A971" s="13"/>
      <c r="B971" s="14"/>
      <c r="C971" s="15"/>
      <c r="D971" s="15"/>
      <c r="E971" s="15"/>
      <c r="F971" s="16"/>
      <c r="G971" s="15"/>
      <c r="H971" s="17" t="str">
        <f>IF(OR(C971="",AND(F971="",G971="")),"",IF(G971&lt;&gt;"",ROUND(G971,2),IF($B$8="ريال كامل",ROUNDDOWN(C971*(1-IF(F971&gt;1,F971/100,F971)),0),IF($B$8="ينتهي بـ ٩",ROUND((C971*(1-IF(F971&gt;1,F971/100,F971))+1)/10,0)*10-1,ROUND(C971*(1-IF(F971&gt;1,F971/100,F971)),2)))))</f>
        <v/>
      </c>
      <c r="I971" s="17" t="str">
        <f>IF(OR(C971="",D971=""),"",ROUND(C971/IF($B$5="نعم",1+$B$6,1)-D971-N(E971),2))</f>
        <v/>
      </c>
      <c r="J971" s="17" t="str">
        <f>IF(OR(H971="",D971=""),"",ROUND(H971/IF($B$5="نعم",1+$B$6,1)-D971-N(E971),2))</f>
        <v/>
      </c>
      <c r="K971" s="18" t="str">
        <f>IF(OR(J971="",N(H971)&lt;=0),"",J971/(H971/IF($B$5="نعم",1+$B$6,1)))</f>
        <v/>
      </c>
      <c r="L971" s="18" t="str">
        <f>IF(OR(I971="",J971="",N(I971)&lt;=0),"",1-J971/I971)</f>
        <v/>
      </c>
      <c r="M971" s="14"/>
      <c r="N971" s="19" t="str">
        <f>IF(AND(A971="",C971=""),"",IF(A971="","رقم المنتج ناقص",IF(AND($B$9="سلة",ISERROR(VALUE(A971))),"رقم المنتج: أرقام إنجليزية بس",IF(COUNTIF($A$11:$A$1010,A971)&gt;1,"رقم المنتج مكرر",IF(C971="","السعر الحالي ناقص",IF(H971="","حط نسبة خصم أو سعر عرض",IF(H971&lt;=0,"سعر العرض لازم يكون أكبر من صفر",IF(H971&gt;=C971,"سعر العرض = السعر أو أعلى",IF(AND(J971&lt;&gt;"",N(J971)&lt;0,M971&lt;&gt;"نعم"),"تحت التكلفة",IF($B$4="","حط نهاية العرض فوق",IF(AND($B$2&lt;&gt;"",$B$4&lt;$B$2),"النهاية قبل البداية",IF($B$4&lt;TODAY(),"تاريخ النهاية راح",IF(D971="","تمام، بس بدون تكلفة (ما نقدر نحسب ربحك)",IF(N(J971)&lt;0,"تحت التكلفة، وانت قاصد",IF(K971&lt;$B$7,"تمام، بس هامشك أقل من حدّك","جاهز")))))))))))))))</f>
        <v/>
      </c>
      <c r="O971" s="19" t="b">
        <f>AND(N971&lt;&gt;"",ISNA(MATCH(N971,{"رقم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2">
      <c r="A972" s="13"/>
      <c r="B972" s="14"/>
      <c r="C972" s="15"/>
      <c r="D972" s="15"/>
      <c r="E972" s="15"/>
      <c r="F972" s="16"/>
      <c r="G972" s="15"/>
      <c r="H972" s="17" t="str">
        <f>IF(OR(C972="",AND(F972="",G972="")),"",IF(G972&lt;&gt;"",ROUND(G972,2),IF($B$8="ريال كامل",ROUNDDOWN(C972*(1-IF(F972&gt;1,F972/100,F972)),0),IF($B$8="ينتهي بـ ٩",ROUND((C972*(1-IF(F972&gt;1,F972/100,F972))+1)/10,0)*10-1,ROUND(C972*(1-IF(F972&gt;1,F972/100,F972)),2)))))</f>
        <v/>
      </c>
      <c r="I972" s="17" t="str">
        <f>IF(OR(C972="",D972=""),"",ROUND(C972/IF($B$5="نعم",1+$B$6,1)-D972-N(E972),2))</f>
        <v/>
      </c>
      <c r="J972" s="17" t="str">
        <f>IF(OR(H972="",D972=""),"",ROUND(H972/IF($B$5="نعم",1+$B$6,1)-D972-N(E972),2))</f>
        <v/>
      </c>
      <c r="K972" s="18" t="str">
        <f>IF(OR(J972="",N(H972)&lt;=0),"",J972/(H972/IF($B$5="نعم",1+$B$6,1)))</f>
        <v/>
      </c>
      <c r="L972" s="18" t="str">
        <f>IF(OR(I972="",J972="",N(I972)&lt;=0),"",1-J972/I972)</f>
        <v/>
      </c>
      <c r="M972" s="14"/>
      <c r="N972" s="19" t="str">
        <f>IF(AND(A972="",C972=""),"",IF(A972="","رقم المنتج ناقص",IF(AND($B$9="سلة",ISERROR(VALUE(A972))),"رقم المنتج: أرقام إنجليزية بس",IF(COUNTIF($A$11:$A$1010,A972)&gt;1,"رقم المنتج مكرر",IF(C972="","السعر الحالي ناقص",IF(H972="","حط نسبة خصم أو سعر عرض",IF(H972&lt;=0,"سعر العرض لازم يكون أكبر من صفر",IF(H972&gt;=C972,"سعر العرض = السعر أو أعلى",IF(AND(J972&lt;&gt;"",N(J972)&lt;0,M972&lt;&gt;"نعم"),"تحت التكلفة",IF($B$4="","حط نهاية العرض فوق",IF(AND($B$2&lt;&gt;"",$B$4&lt;$B$2),"النهاية قبل البداية",IF($B$4&lt;TODAY(),"تاريخ النهاية راح",IF(D972="","تمام، بس بدون تكلفة (ما نقدر نحسب ربحك)",IF(N(J972)&lt;0,"تحت التكلفة، وانت قاصد",IF(K972&lt;$B$7,"تمام، بس هامشك أقل من حدّك","جاهز")))))))))))))))</f>
        <v/>
      </c>
      <c r="O972" s="19" t="b">
        <f>AND(N972&lt;&gt;"",ISNA(MATCH(N972,{"رقم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3">
      <c r="A973" s="13"/>
      <c r="B973" s="14"/>
      <c r="C973" s="15"/>
      <c r="D973" s="15"/>
      <c r="E973" s="15"/>
      <c r="F973" s="16"/>
      <c r="G973" s="15"/>
      <c r="H973" s="17" t="str">
        <f>IF(OR(C973="",AND(F973="",G973="")),"",IF(G973&lt;&gt;"",ROUND(G973,2),IF($B$8="ريال كامل",ROUNDDOWN(C973*(1-IF(F973&gt;1,F973/100,F973)),0),IF($B$8="ينتهي بـ ٩",ROUND((C973*(1-IF(F973&gt;1,F973/100,F973))+1)/10,0)*10-1,ROUND(C973*(1-IF(F973&gt;1,F973/100,F973)),2)))))</f>
        <v/>
      </c>
      <c r="I973" s="17" t="str">
        <f>IF(OR(C973="",D973=""),"",ROUND(C973/IF($B$5="نعم",1+$B$6,1)-D973-N(E973),2))</f>
        <v/>
      </c>
      <c r="J973" s="17" t="str">
        <f>IF(OR(H973="",D973=""),"",ROUND(H973/IF($B$5="نعم",1+$B$6,1)-D973-N(E973),2))</f>
        <v/>
      </c>
      <c r="K973" s="18" t="str">
        <f>IF(OR(J973="",N(H973)&lt;=0),"",J973/(H973/IF($B$5="نعم",1+$B$6,1)))</f>
        <v/>
      </c>
      <c r="L973" s="18" t="str">
        <f>IF(OR(I973="",J973="",N(I973)&lt;=0),"",1-J973/I973)</f>
        <v/>
      </c>
      <c r="M973" s="14"/>
      <c r="N973" s="19" t="str">
        <f>IF(AND(A973="",C973=""),"",IF(A973="","رقم المنتج ناقص",IF(AND($B$9="سلة",ISERROR(VALUE(A973))),"رقم المنتج: أرقام إنجليزية بس",IF(COUNTIF($A$11:$A$1010,A973)&gt;1,"رقم المنتج مكرر",IF(C973="","السعر الحالي ناقص",IF(H973="","حط نسبة خصم أو سعر عرض",IF(H973&lt;=0,"سعر العرض لازم يكون أكبر من صفر",IF(H973&gt;=C973,"سعر العرض = السعر أو أعلى",IF(AND(J973&lt;&gt;"",N(J973)&lt;0,M973&lt;&gt;"نعم"),"تحت التكلفة",IF($B$4="","حط نهاية العرض فوق",IF(AND($B$2&lt;&gt;"",$B$4&lt;$B$2),"النهاية قبل البداية",IF($B$4&lt;TODAY(),"تاريخ النهاية راح",IF(D973="","تمام، بس بدون تكلفة (ما نقدر نحسب ربحك)",IF(N(J973)&lt;0,"تحت التكلفة، وانت قاصد",IF(K973&lt;$B$7,"تمام، بس هامشك أقل من حدّك","جاهز")))))))))))))))</f>
        <v/>
      </c>
      <c r="O973" s="19" t="b">
        <f>AND(N973&lt;&gt;"",ISNA(MATCH(N973,{"رقم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4">
      <c r="A974" s="13"/>
      <c r="B974" s="14"/>
      <c r="C974" s="15"/>
      <c r="D974" s="15"/>
      <c r="E974" s="15"/>
      <c r="F974" s="16"/>
      <c r="G974" s="15"/>
      <c r="H974" s="17" t="str">
        <f>IF(OR(C974="",AND(F974="",G974="")),"",IF(G974&lt;&gt;"",ROUND(G974,2),IF($B$8="ريال كامل",ROUNDDOWN(C974*(1-IF(F974&gt;1,F974/100,F974)),0),IF($B$8="ينتهي بـ ٩",ROUND((C974*(1-IF(F974&gt;1,F974/100,F974))+1)/10,0)*10-1,ROUND(C974*(1-IF(F974&gt;1,F974/100,F974)),2)))))</f>
        <v/>
      </c>
      <c r="I974" s="17" t="str">
        <f>IF(OR(C974="",D974=""),"",ROUND(C974/IF($B$5="نعم",1+$B$6,1)-D974-N(E974),2))</f>
        <v/>
      </c>
      <c r="J974" s="17" t="str">
        <f>IF(OR(H974="",D974=""),"",ROUND(H974/IF($B$5="نعم",1+$B$6,1)-D974-N(E974),2))</f>
        <v/>
      </c>
      <c r="K974" s="18" t="str">
        <f>IF(OR(J974="",N(H974)&lt;=0),"",J974/(H974/IF($B$5="نعم",1+$B$6,1)))</f>
        <v/>
      </c>
      <c r="L974" s="18" t="str">
        <f>IF(OR(I974="",J974="",N(I974)&lt;=0),"",1-J974/I974)</f>
        <v/>
      </c>
      <c r="M974" s="14"/>
      <c r="N974" s="19" t="str">
        <f>IF(AND(A974="",C974=""),"",IF(A974="","رقم المنتج ناقص",IF(AND($B$9="سلة",ISERROR(VALUE(A974))),"رقم المنتج: أرقام إنجليزية بس",IF(COUNTIF($A$11:$A$1010,A974)&gt;1,"رقم المنتج مكرر",IF(C974="","السعر الحالي ناقص",IF(H974="","حط نسبة خصم أو سعر عرض",IF(H974&lt;=0,"سعر العرض لازم يكون أكبر من صفر",IF(H974&gt;=C974,"سعر العرض = السعر أو أعلى",IF(AND(J974&lt;&gt;"",N(J974)&lt;0,M974&lt;&gt;"نعم"),"تحت التكلفة",IF($B$4="","حط نهاية العرض فوق",IF(AND($B$2&lt;&gt;"",$B$4&lt;$B$2),"النهاية قبل البداية",IF($B$4&lt;TODAY(),"تاريخ النهاية راح",IF(D974="","تمام، بس بدون تكلفة (ما نقدر نحسب ربحك)",IF(N(J974)&lt;0,"تحت التكلفة، وانت قاصد",IF(K974&lt;$B$7,"تمام، بس هامشك أقل من حدّك","جاهز")))))))))))))))</f>
        <v/>
      </c>
      <c r="O974" s="19" t="b">
        <f>AND(N974&lt;&gt;"",ISNA(MATCH(N974,{"رقم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5">
      <c r="A975" s="13"/>
      <c r="B975" s="14"/>
      <c r="C975" s="15"/>
      <c r="D975" s="15"/>
      <c r="E975" s="15"/>
      <c r="F975" s="16"/>
      <c r="G975" s="15"/>
      <c r="H975" s="17" t="str">
        <f>IF(OR(C975="",AND(F975="",G975="")),"",IF(G975&lt;&gt;"",ROUND(G975,2),IF($B$8="ريال كامل",ROUNDDOWN(C975*(1-IF(F975&gt;1,F975/100,F975)),0),IF($B$8="ينتهي بـ ٩",ROUND((C975*(1-IF(F975&gt;1,F975/100,F975))+1)/10,0)*10-1,ROUND(C975*(1-IF(F975&gt;1,F975/100,F975)),2)))))</f>
        <v/>
      </c>
      <c r="I975" s="17" t="str">
        <f>IF(OR(C975="",D975=""),"",ROUND(C975/IF($B$5="نعم",1+$B$6,1)-D975-N(E975),2))</f>
        <v/>
      </c>
      <c r="J975" s="17" t="str">
        <f>IF(OR(H975="",D975=""),"",ROUND(H975/IF($B$5="نعم",1+$B$6,1)-D975-N(E975),2))</f>
        <v/>
      </c>
      <c r="K975" s="18" t="str">
        <f>IF(OR(J975="",N(H975)&lt;=0),"",J975/(H975/IF($B$5="نعم",1+$B$6,1)))</f>
        <v/>
      </c>
      <c r="L975" s="18" t="str">
        <f>IF(OR(I975="",J975="",N(I975)&lt;=0),"",1-J975/I975)</f>
        <v/>
      </c>
      <c r="M975" s="14"/>
      <c r="N975" s="19" t="str">
        <f>IF(AND(A975="",C975=""),"",IF(A975="","رقم المنتج ناقص",IF(AND($B$9="سلة",ISERROR(VALUE(A975))),"رقم المنتج: أرقام إنجليزية بس",IF(COUNTIF($A$11:$A$1010,A975)&gt;1,"رقم المنتج مكرر",IF(C975="","السعر الحالي ناقص",IF(H975="","حط نسبة خصم أو سعر عرض",IF(H975&lt;=0,"سعر العرض لازم يكون أكبر من صفر",IF(H975&gt;=C975,"سعر العرض = السعر أو أعلى",IF(AND(J975&lt;&gt;"",N(J975)&lt;0,M975&lt;&gt;"نعم"),"تحت التكلفة",IF($B$4="","حط نهاية العرض فوق",IF(AND($B$2&lt;&gt;"",$B$4&lt;$B$2),"النهاية قبل البداية",IF($B$4&lt;TODAY(),"تاريخ النهاية راح",IF(D975="","تمام، بس بدون تكلفة (ما نقدر نحسب ربحك)",IF(N(J975)&lt;0,"تحت التكلفة، وانت قاصد",IF(K975&lt;$B$7,"تمام، بس هامشك أقل من حدّك","جاهز")))))))))))))))</f>
        <v/>
      </c>
      <c r="O975" s="19" t="b">
        <f>AND(N975&lt;&gt;"",ISNA(MATCH(N975,{"رقم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6">
      <c r="A976" s="13"/>
      <c r="B976" s="14"/>
      <c r="C976" s="15"/>
      <c r="D976" s="15"/>
      <c r="E976" s="15"/>
      <c r="F976" s="16"/>
      <c r="G976" s="15"/>
      <c r="H976" s="17" t="str">
        <f>IF(OR(C976="",AND(F976="",G976="")),"",IF(G976&lt;&gt;"",ROUND(G976,2),IF($B$8="ريال كامل",ROUNDDOWN(C976*(1-IF(F976&gt;1,F976/100,F976)),0),IF($B$8="ينتهي بـ ٩",ROUND((C976*(1-IF(F976&gt;1,F976/100,F976))+1)/10,0)*10-1,ROUND(C976*(1-IF(F976&gt;1,F976/100,F976)),2)))))</f>
        <v/>
      </c>
      <c r="I976" s="17" t="str">
        <f>IF(OR(C976="",D976=""),"",ROUND(C976/IF($B$5="نعم",1+$B$6,1)-D976-N(E976),2))</f>
        <v/>
      </c>
      <c r="J976" s="17" t="str">
        <f>IF(OR(H976="",D976=""),"",ROUND(H976/IF($B$5="نعم",1+$B$6,1)-D976-N(E976),2))</f>
        <v/>
      </c>
      <c r="K976" s="18" t="str">
        <f>IF(OR(J976="",N(H976)&lt;=0),"",J976/(H976/IF($B$5="نعم",1+$B$6,1)))</f>
        <v/>
      </c>
      <c r="L976" s="18" t="str">
        <f>IF(OR(I976="",J976="",N(I976)&lt;=0),"",1-J976/I976)</f>
        <v/>
      </c>
      <c r="M976" s="14"/>
      <c r="N976" s="19" t="str">
        <f>IF(AND(A976="",C976=""),"",IF(A976="","رقم المنتج ناقص",IF(AND($B$9="سلة",ISERROR(VALUE(A976))),"رقم المنتج: أرقام إنجليزية بس",IF(COUNTIF($A$11:$A$1010,A976)&gt;1,"رقم المنتج مكرر",IF(C976="","السعر الحالي ناقص",IF(H976="","حط نسبة خصم أو سعر عرض",IF(H976&lt;=0,"سعر العرض لازم يكون أكبر من صفر",IF(H976&gt;=C976,"سعر العرض = السعر أو أعلى",IF(AND(J976&lt;&gt;"",N(J976)&lt;0,M976&lt;&gt;"نعم"),"تحت التكلفة",IF($B$4="","حط نهاية العرض فوق",IF(AND($B$2&lt;&gt;"",$B$4&lt;$B$2),"النهاية قبل البداية",IF($B$4&lt;TODAY(),"تاريخ النهاية راح",IF(D976="","تمام، بس بدون تكلفة (ما نقدر نحسب ربحك)",IF(N(J976)&lt;0,"تحت التكلفة، وانت قاصد",IF(K976&lt;$B$7,"تمام، بس هامشك أقل من حدّك","جاهز")))))))))))))))</f>
        <v/>
      </c>
      <c r="O976" s="19" t="b">
        <f>AND(N976&lt;&gt;"",ISNA(MATCH(N976,{"رقم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7">
      <c r="A977" s="13"/>
      <c r="B977" s="14"/>
      <c r="C977" s="15"/>
      <c r="D977" s="15"/>
      <c r="E977" s="15"/>
      <c r="F977" s="16"/>
      <c r="G977" s="15"/>
      <c r="H977" s="17" t="str">
        <f>IF(OR(C977="",AND(F977="",G977="")),"",IF(G977&lt;&gt;"",ROUND(G977,2),IF($B$8="ريال كامل",ROUNDDOWN(C977*(1-IF(F977&gt;1,F977/100,F977)),0),IF($B$8="ينتهي بـ ٩",ROUND((C977*(1-IF(F977&gt;1,F977/100,F977))+1)/10,0)*10-1,ROUND(C977*(1-IF(F977&gt;1,F977/100,F977)),2)))))</f>
        <v/>
      </c>
      <c r="I977" s="17" t="str">
        <f>IF(OR(C977="",D977=""),"",ROUND(C977/IF($B$5="نعم",1+$B$6,1)-D977-N(E977),2))</f>
        <v/>
      </c>
      <c r="J977" s="17" t="str">
        <f>IF(OR(H977="",D977=""),"",ROUND(H977/IF($B$5="نعم",1+$B$6,1)-D977-N(E977),2))</f>
        <v/>
      </c>
      <c r="K977" s="18" t="str">
        <f>IF(OR(J977="",N(H977)&lt;=0),"",J977/(H977/IF($B$5="نعم",1+$B$6,1)))</f>
        <v/>
      </c>
      <c r="L977" s="18" t="str">
        <f>IF(OR(I977="",J977="",N(I977)&lt;=0),"",1-J977/I977)</f>
        <v/>
      </c>
      <c r="M977" s="14"/>
      <c r="N977" s="19" t="str">
        <f>IF(AND(A977="",C977=""),"",IF(A977="","رقم المنتج ناقص",IF(AND($B$9="سلة",ISERROR(VALUE(A977))),"رقم المنتج: أرقام إنجليزية بس",IF(COUNTIF($A$11:$A$1010,A977)&gt;1,"رقم المنتج مكرر",IF(C977="","السعر الحالي ناقص",IF(H977="","حط نسبة خصم أو سعر عرض",IF(H977&lt;=0,"سعر العرض لازم يكون أكبر من صفر",IF(H977&gt;=C977,"سعر العرض = السعر أو أعلى",IF(AND(J977&lt;&gt;"",N(J977)&lt;0,M977&lt;&gt;"نعم"),"تحت التكلفة",IF($B$4="","حط نهاية العرض فوق",IF(AND($B$2&lt;&gt;"",$B$4&lt;$B$2),"النهاية قبل البداية",IF($B$4&lt;TODAY(),"تاريخ النهاية راح",IF(D977="","تمام، بس بدون تكلفة (ما نقدر نحسب ربحك)",IF(N(J977)&lt;0,"تحت التكلفة، وانت قاصد",IF(K977&lt;$B$7,"تمام، بس هامشك أقل من حدّك","جاهز")))))))))))))))</f>
        <v/>
      </c>
      <c r="O977" s="19" t="b">
        <f>AND(N977&lt;&gt;"",ISNA(MATCH(N977,{"رقم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8">
      <c r="A978" s="13"/>
      <c r="B978" s="14"/>
      <c r="C978" s="15"/>
      <c r="D978" s="15"/>
      <c r="E978" s="15"/>
      <c r="F978" s="16"/>
      <c r="G978" s="15"/>
      <c r="H978" s="17" t="str">
        <f>IF(OR(C978="",AND(F978="",G978="")),"",IF(G978&lt;&gt;"",ROUND(G978,2),IF($B$8="ريال كامل",ROUNDDOWN(C978*(1-IF(F978&gt;1,F978/100,F978)),0),IF($B$8="ينتهي بـ ٩",ROUND((C978*(1-IF(F978&gt;1,F978/100,F978))+1)/10,0)*10-1,ROUND(C978*(1-IF(F978&gt;1,F978/100,F978)),2)))))</f>
        <v/>
      </c>
      <c r="I978" s="17" t="str">
        <f>IF(OR(C978="",D978=""),"",ROUND(C978/IF($B$5="نعم",1+$B$6,1)-D978-N(E978),2))</f>
        <v/>
      </c>
      <c r="J978" s="17" t="str">
        <f>IF(OR(H978="",D978=""),"",ROUND(H978/IF($B$5="نعم",1+$B$6,1)-D978-N(E978),2))</f>
        <v/>
      </c>
      <c r="K978" s="18" t="str">
        <f>IF(OR(J978="",N(H978)&lt;=0),"",J978/(H978/IF($B$5="نعم",1+$B$6,1)))</f>
        <v/>
      </c>
      <c r="L978" s="18" t="str">
        <f>IF(OR(I978="",J978="",N(I978)&lt;=0),"",1-J978/I978)</f>
        <v/>
      </c>
      <c r="M978" s="14"/>
      <c r="N978" s="19" t="str">
        <f>IF(AND(A978="",C978=""),"",IF(A978="","رقم المنتج ناقص",IF(AND($B$9="سلة",ISERROR(VALUE(A978))),"رقم المنتج: أرقام إنجليزية بس",IF(COUNTIF($A$11:$A$1010,A978)&gt;1,"رقم المنتج مكرر",IF(C978="","السعر الحالي ناقص",IF(H978="","حط نسبة خصم أو سعر عرض",IF(H978&lt;=0,"سعر العرض لازم يكون أكبر من صفر",IF(H978&gt;=C978,"سعر العرض = السعر أو أعلى",IF(AND(J978&lt;&gt;"",N(J978)&lt;0,M978&lt;&gt;"نعم"),"تحت التكلفة",IF($B$4="","حط نهاية العرض فوق",IF(AND($B$2&lt;&gt;"",$B$4&lt;$B$2),"النهاية قبل البداية",IF($B$4&lt;TODAY(),"تاريخ النهاية راح",IF(D978="","تمام، بس بدون تكلفة (ما نقدر نحسب ربحك)",IF(N(J978)&lt;0,"تحت التكلفة، وانت قاصد",IF(K978&lt;$B$7,"تمام، بس هامشك أقل من حدّك","جاهز")))))))))))))))</f>
        <v/>
      </c>
      <c r="O978" s="19" t="b">
        <f>AND(N978&lt;&gt;"",ISNA(MATCH(N978,{"رقم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79">
      <c r="A979" s="13"/>
      <c r="B979" s="14"/>
      <c r="C979" s="15"/>
      <c r="D979" s="15"/>
      <c r="E979" s="15"/>
      <c r="F979" s="16"/>
      <c r="G979" s="15"/>
      <c r="H979" s="17" t="str">
        <f>IF(OR(C979="",AND(F979="",G979="")),"",IF(G979&lt;&gt;"",ROUND(G979,2),IF($B$8="ريال كامل",ROUNDDOWN(C979*(1-IF(F979&gt;1,F979/100,F979)),0),IF($B$8="ينتهي بـ ٩",ROUND((C979*(1-IF(F979&gt;1,F979/100,F979))+1)/10,0)*10-1,ROUND(C979*(1-IF(F979&gt;1,F979/100,F979)),2)))))</f>
        <v/>
      </c>
      <c r="I979" s="17" t="str">
        <f>IF(OR(C979="",D979=""),"",ROUND(C979/IF($B$5="نعم",1+$B$6,1)-D979-N(E979),2))</f>
        <v/>
      </c>
      <c r="J979" s="17" t="str">
        <f>IF(OR(H979="",D979=""),"",ROUND(H979/IF($B$5="نعم",1+$B$6,1)-D979-N(E979),2))</f>
        <v/>
      </c>
      <c r="K979" s="18" t="str">
        <f>IF(OR(J979="",N(H979)&lt;=0),"",J979/(H979/IF($B$5="نعم",1+$B$6,1)))</f>
        <v/>
      </c>
      <c r="L979" s="18" t="str">
        <f>IF(OR(I979="",J979="",N(I979)&lt;=0),"",1-J979/I979)</f>
        <v/>
      </c>
      <c r="M979" s="14"/>
      <c r="N979" s="19" t="str">
        <f>IF(AND(A979="",C979=""),"",IF(A979="","رقم المنتج ناقص",IF(AND($B$9="سلة",ISERROR(VALUE(A979))),"رقم المنتج: أرقام إنجليزية بس",IF(COUNTIF($A$11:$A$1010,A979)&gt;1,"رقم المنتج مكرر",IF(C979="","السعر الحالي ناقص",IF(H979="","حط نسبة خصم أو سعر عرض",IF(H979&lt;=0,"سعر العرض لازم يكون أكبر من صفر",IF(H979&gt;=C979,"سعر العرض = السعر أو أعلى",IF(AND(J979&lt;&gt;"",N(J979)&lt;0,M979&lt;&gt;"نعم"),"تحت التكلفة",IF($B$4="","حط نهاية العرض فوق",IF(AND($B$2&lt;&gt;"",$B$4&lt;$B$2),"النهاية قبل البداية",IF($B$4&lt;TODAY(),"تاريخ النهاية راح",IF(D979="","تمام، بس بدون تكلفة (ما نقدر نحسب ربحك)",IF(N(J979)&lt;0,"تحت التكلفة، وانت قاصد",IF(K979&lt;$B$7,"تمام، بس هامشك أقل من حدّك","جاهز")))))))))))))))</f>
        <v/>
      </c>
      <c r="O979" s="19" t="b">
        <f>AND(N979&lt;&gt;"",ISNA(MATCH(N979,{"رقم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0">
      <c r="A980" s="13"/>
      <c r="B980" s="14"/>
      <c r="C980" s="15"/>
      <c r="D980" s="15"/>
      <c r="E980" s="15"/>
      <c r="F980" s="16"/>
      <c r="G980" s="15"/>
      <c r="H980" s="17" t="str">
        <f>IF(OR(C980="",AND(F980="",G980="")),"",IF(G980&lt;&gt;"",ROUND(G980,2),IF($B$8="ريال كامل",ROUNDDOWN(C980*(1-IF(F980&gt;1,F980/100,F980)),0),IF($B$8="ينتهي بـ ٩",ROUND((C980*(1-IF(F980&gt;1,F980/100,F980))+1)/10,0)*10-1,ROUND(C980*(1-IF(F980&gt;1,F980/100,F980)),2)))))</f>
        <v/>
      </c>
      <c r="I980" s="17" t="str">
        <f>IF(OR(C980="",D980=""),"",ROUND(C980/IF($B$5="نعم",1+$B$6,1)-D980-N(E980),2))</f>
        <v/>
      </c>
      <c r="J980" s="17" t="str">
        <f>IF(OR(H980="",D980=""),"",ROUND(H980/IF($B$5="نعم",1+$B$6,1)-D980-N(E980),2))</f>
        <v/>
      </c>
      <c r="K980" s="18" t="str">
        <f>IF(OR(J980="",N(H980)&lt;=0),"",J980/(H980/IF($B$5="نعم",1+$B$6,1)))</f>
        <v/>
      </c>
      <c r="L980" s="18" t="str">
        <f>IF(OR(I980="",J980="",N(I980)&lt;=0),"",1-J980/I980)</f>
        <v/>
      </c>
      <c r="M980" s="14"/>
      <c r="N980" s="19" t="str">
        <f>IF(AND(A980="",C980=""),"",IF(A980="","رقم المنتج ناقص",IF(AND($B$9="سلة",ISERROR(VALUE(A980))),"رقم المنتج: أرقام إنجليزية بس",IF(COUNTIF($A$11:$A$1010,A980)&gt;1,"رقم المنتج مكرر",IF(C980="","السعر الحالي ناقص",IF(H980="","حط نسبة خصم أو سعر عرض",IF(H980&lt;=0,"سعر العرض لازم يكون أكبر من صفر",IF(H980&gt;=C980,"سعر العرض = السعر أو أعلى",IF(AND(J980&lt;&gt;"",N(J980)&lt;0,M980&lt;&gt;"نعم"),"تحت التكلفة",IF($B$4="","حط نهاية العرض فوق",IF(AND($B$2&lt;&gt;"",$B$4&lt;$B$2),"النهاية قبل البداية",IF($B$4&lt;TODAY(),"تاريخ النهاية راح",IF(D980="","تمام، بس بدون تكلفة (ما نقدر نحسب ربحك)",IF(N(J980)&lt;0,"تحت التكلفة، وانت قاصد",IF(K980&lt;$B$7,"تمام، بس هامشك أقل من حدّك","جاهز")))))))))))))))</f>
        <v/>
      </c>
      <c r="O980" s="19" t="b">
        <f>AND(N980&lt;&gt;"",ISNA(MATCH(N980,{"رقم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1">
      <c r="A981" s="13"/>
      <c r="B981" s="14"/>
      <c r="C981" s="15"/>
      <c r="D981" s="15"/>
      <c r="E981" s="15"/>
      <c r="F981" s="16"/>
      <c r="G981" s="15"/>
      <c r="H981" s="17" t="str">
        <f>IF(OR(C981="",AND(F981="",G981="")),"",IF(G981&lt;&gt;"",ROUND(G981,2),IF($B$8="ريال كامل",ROUNDDOWN(C981*(1-IF(F981&gt;1,F981/100,F981)),0),IF($B$8="ينتهي بـ ٩",ROUND((C981*(1-IF(F981&gt;1,F981/100,F981))+1)/10,0)*10-1,ROUND(C981*(1-IF(F981&gt;1,F981/100,F981)),2)))))</f>
        <v/>
      </c>
      <c r="I981" s="17" t="str">
        <f>IF(OR(C981="",D981=""),"",ROUND(C981/IF($B$5="نعم",1+$B$6,1)-D981-N(E981),2))</f>
        <v/>
      </c>
      <c r="J981" s="17" t="str">
        <f>IF(OR(H981="",D981=""),"",ROUND(H981/IF($B$5="نعم",1+$B$6,1)-D981-N(E981),2))</f>
        <v/>
      </c>
      <c r="K981" s="18" t="str">
        <f>IF(OR(J981="",N(H981)&lt;=0),"",J981/(H981/IF($B$5="نعم",1+$B$6,1)))</f>
        <v/>
      </c>
      <c r="L981" s="18" t="str">
        <f>IF(OR(I981="",J981="",N(I981)&lt;=0),"",1-J981/I981)</f>
        <v/>
      </c>
      <c r="M981" s="14"/>
      <c r="N981" s="19" t="str">
        <f>IF(AND(A981="",C981=""),"",IF(A981="","رقم المنتج ناقص",IF(AND($B$9="سلة",ISERROR(VALUE(A981))),"رقم المنتج: أرقام إنجليزية بس",IF(COUNTIF($A$11:$A$1010,A981)&gt;1,"رقم المنتج مكرر",IF(C981="","السعر الحالي ناقص",IF(H981="","حط نسبة خصم أو سعر عرض",IF(H981&lt;=0,"سعر العرض لازم يكون أكبر من صفر",IF(H981&gt;=C981,"سعر العرض = السعر أو أعلى",IF(AND(J981&lt;&gt;"",N(J981)&lt;0,M981&lt;&gt;"نعم"),"تحت التكلفة",IF($B$4="","حط نهاية العرض فوق",IF(AND($B$2&lt;&gt;"",$B$4&lt;$B$2),"النهاية قبل البداية",IF($B$4&lt;TODAY(),"تاريخ النهاية راح",IF(D981="","تمام، بس بدون تكلفة (ما نقدر نحسب ربحك)",IF(N(J981)&lt;0,"تحت التكلفة، وانت قاصد",IF(K981&lt;$B$7,"تمام، بس هامشك أقل من حدّك","جاهز")))))))))))))))</f>
        <v/>
      </c>
      <c r="O981" s="19" t="b">
        <f>AND(N981&lt;&gt;"",ISNA(MATCH(N981,{"رقم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2">
      <c r="A982" s="13"/>
      <c r="B982" s="14"/>
      <c r="C982" s="15"/>
      <c r="D982" s="15"/>
      <c r="E982" s="15"/>
      <c r="F982" s="16"/>
      <c r="G982" s="15"/>
      <c r="H982" s="17" t="str">
        <f>IF(OR(C982="",AND(F982="",G982="")),"",IF(G982&lt;&gt;"",ROUND(G982,2),IF($B$8="ريال كامل",ROUNDDOWN(C982*(1-IF(F982&gt;1,F982/100,F982)),0),IF($B$8="ينتهي بـ ٩",ROUND((C982*(1-IF(F982&gt;1,F982/100,F982))+1)/10,0)*10-1,ROUND(C982*(1-IF(F982&gt;1,F982/100,F982)),2)))))</f>
        <v/>
      </c>
      <c r="I982" s="17" t="str">
        <f>IF(OR(C982="",D982=""),"",ROUND(C982/IF($B$5="نعم",1+$B$6,1)-D982-N(E982),2))</f>
        <v/>
      </c>
      <c r="J982" s="17" t="str">
        <f>IF(OR(H982="",D982=""),"",ROUND(H982/IF($B$5="نعم",1+$B$6,1)-D982-N(E982),2))</f>
        <v/>
      </c>
      <c r="K982" s="18" t="str">
        <f>IF(OR(J982="",N(H982)&lt;=0),"",J982/(H982/IF($B$5="نعم",1+$B$6,1)))</f>
        <v/>
      </c>
      <c r="L982" s="18" t="str">
        <f>IF(OR(I982="",J982="",N(I982)&lt;=0),"",1-J982/I982)</f>
        <v/>
      </c>
      <c r="M982" s="14"/>
      <c r="N982" s="19" t="str">
        <f>IF(AND(A982="",C982=""),"",IF(A982="","رقم المنتج ناقص",IF(AND($B$9="سلة",ISERROR(VALUE(A982))),"رقم المنتج: أرقام إنجليزية بس",IF(COUNTIF($A$11:$A$1010,A982)&gt;1,"رقم المنتج مكرر",IF(C982="","السعر الحالي ناقص",IF(H982="","حط نسبة خصم أو سعر عرض",IF(H982&lt;=0,"سعر العرض لازم يكون أكبر من صفر",IF(H982&gt;=C982,"سعر العرض = السعر أو أعلى",IF(AND(J982&lt;&gt;"",N(J982)&lt;0,M982&lt;&gt;"نعم"),"تحت التكلفة",IF($B$4="","حط نهاية العرض فوق",IF(AND($B$2&lt;&gt;"",$B$4&lt;$B$2),"النهاية قبل البداية",IF($B$4&lt;TODAY(),"تاريخ النهاية راح",IF(D982="","تمام، بس بدون تكلفة (ما نقدر نحسب ربحك)",IF(N(J982)&lt;0,"تحت التكلفة، وانت قاصد",IF(K982&lt;$B$7,"تمام، بس هامشك أقل من حدّك","جاهز")))))))))))))))</f>
        <v/>
      </c>
      <c r="O982" s="19" t="b">
        <f>AND(N982&lt;&gt;"",ISNA(MATCH(N982,{"رقم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3">
      <c r="A983" s="13"/>
      <c r="B983" s="14"/>
      <c r="C983" s="15"/>
      <c r="D983" s="15"/>
      <c r="E983" s="15"/>
      <c r="F983" s="16"/>
      <c r="G983" s="15"/>
      <c r="H983" s="17" t="str">
        <f>IF(OR(C983="",AND(F983="",G983="")),"",IF(G983&lt;&gt;"",ROUND(G983,2),IF($B$8="ريال كامل",ROUNDDOWN(C983*(1-IF(F983&gt;1,F983/100,F983)),0),IF($B$8="ينتهي بـ ٩",ROUND((C983*(1-IF(F983&gt;1,F983/100,F983))+1)/10,0)*10-1,ROUND(C983*(1-IF(F983&gt;1,F983/100,F983)),2)))))</f>
        <v/>
      </c>
      <c r="I983" s="17" t="str">
        <f>IF(OR(C983="",D983=""),"",ROUND(C983/IF($B$5="نعم",1+$B$6,1)-D983-N(E983),2))</f>
        <v/>
      </c>
      <c r="J983" s="17" t="str">
        <f>IF(OR(H983="",D983=""),"",ROUND(H983/IF($B$5="نعم",1+$B$6,1)-D983-N(E983),2))</f>
        <v/>
      </c>
      <c r="K983" s="18" t="str">
        <f>IF(OR(J983="",N(H983)&lt;=0),"",J983/(H983/IF($B$5="نعم",1+$B$6,1)))</f>
        <v/>
      </c>
      <c r="L983" s="18" t="str">
        <f>IF(OR(I983="",J983="",N(I983)&lt;=0),"",1-J983/I983)</f>
        <v/>
      </c>
      <c r="M983" s="14"/>
      <c r="N983" s="19" t="str">
        <f>IF(AND(A983="",C983=""),"",IF(A983="","رقم المنتج ناقص",IF(AND($B$9="سلة",ISERROR(VALUE(A983))),"رقم المنتج: أرقام إنجليزية بس",IF(COUNTIF($A$11:$A$1010,A983)&gt;1,"رقم المنتج مكرر",IF(C983="","السعر الحالي ناقص",IF(H983="","حط نسبة خصم أو سعر عرض",IF(H983&lt;=0,"سعر العرض لازم يكون أكبر من صفر",IF(H983&gt;=C983,"سعر العرض = السعر أو أعلى",IF(AND(J983&lt;&gt;"",N(J983)&lt;0,M983&lt;&gt;"نعم"),"تحت التكلفة",IF($B$4="","حط نهاية العرض فوق",IF(AND($B$2&lt;&gt;"",$B$4&lt;$B$2),"النهاية قبل البداية",IF($B$4&lt;TODAY(),"تاريخ النهاية راح",IF(D983="","تمام، بس بدون تكلفة (ما نقدر نحسب ربحك)",IF(N(J983)&lt;0,"تحت التكلفة، وانت قاصد",IF(K983&lt;$B$7,"تمام، بس هامشك أقل من حدّك","جاهز")))))))))))))))</f>
        <v/>
      </c>
      <c r="O983" s="19" t="b">
        <f>AND(N983&lt;&gt;"",ISNA(MATCH(N983,{"رقم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4">
      <c r="A984" s="13"/>
      <c r="B984" s="14"/>
      <c r="C984" s="15"/>
      <c r="D984" s="15"/>
      <c r="E984" s="15"/>
      <c r="F984" s="16"/>
      <c r="G984" s="15"/>
      <c r="H984" s="17" t="str">
        <f>IF(OR(C984="",AND(F984="",G984="")),"",IF(G984&lt;&gt;"",ROUND(G984,2),IF($B$8="ريال كامل",ROUNDDOWN(C984*(1-IF(F984&gt;1,F984/100,F984)),0),IF($B$8="ينتهي بـ ٩",ROUND((C984*(1-IF(F984&gt;1,F984/100,F984))+1)/10,0)*10-1,ROUND(C984*(1-IF(F984&gt;1,F984/100,F984)),2)))))</f>
        <v/>
      </c>
      <c r="I984" s="17" t="str">
        <f>IF(OR(C984="",D984=""),"",ROUND(C984/IF($B$5="نعم",1+$B$6,1)-D984-N(E984),2))</f>
        <v/>
      </c>
      <c r="J984" s="17" t="str">
        <f>IF(OR(H984="",D984=""),"",ROUND(H984/IF($B$5="نعم",1+$B$6,1)-D984-N(E984),2))</f>
        <v/>
      </c>
      <c r="K984" s="18" t="str">
        <f>IF(OR(J984="",N(H984)&lt;=0),"",J984/(H984/IF($B$5="نعم",1+$B$6,1)))</f>
        <v/>
      </c>
      <c r="L984" s="18" t="str">
        <f>IF(OR(I984="",J984="",N(I984)&lt;=0),"",1-J984/I984)</f>
        <v/>
      </c>
      <c r="M984" s="14"/>
      <c r="N984" s="19" t="str">
        <f>IF(AND(A984="",C984=""),"",IF(A984="","رقم المنتج ناقص",IF(AND($B$9="سلة",ISERROR(VALUE(A984))),"رقم المنتج: أرقام إنجليزية بس",IF(COUNTIF($A$11:$A$1010,A984)&gt;1,"رقم المنتج مكرر",IF(C984="","السعر الحالي ناقص",IF(H984="","حط نسبة خصم أو سعر عرض",IF(H984&lt;=0,"سعر العرض لازم يكون أكبر من صفر",IF(H984&gt;=C984,"سعر العرض = السعر أو أعلى",IF(AND(J984&lt;&gt;"",N(J984)&lt;0,M984&lt;&gt;"نعم"),"تحت التكلفة",IF($B$4="","حط نهاية العرض فوق",IF(AND($B$2&lt;&gt;"",$B$4&lt;$B$2),"النهاية قبل البداية",IF($B$4&lt;TODAY(),"تاريخ النهاية راح",IF(D984="","تمام، بس بدون تكلفة (ما نقدر نحسب ربحك)",IF(N(J984)&lt;0,"تحت التكلفة، وانت قاصد",IF(K984&lt;$B$7,"تمام، بس هامشك أقل من حدّك","جاهز")))))))))))))))</f>
        <v/>
      </c>
      <c r="O984" s="19" t="b">
        <f>AND(N984&lt;&gt;"",ISNA(MATCH(N984,{"رقم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5">
      <c r="A985" s="13"/>
      <c r="B985" s="14"/>
      <c r="C985" s="15"/>
      <c r="D985" s="15"/>
      <c r="E985" s="15"/>
      <c r="F985" s="16"/>
      <c r="G985" s="15"/>
      <c r="H985" s="17" t="str">
        <f>IF(OR(C985="",AND(F985="",G985="")),"",IF(G985&lt;&gt;"",ROUND(G985,2),IF($B$8="ريال كامل",ROUNDDOWN(C985*(1-IF(F985&gt;1,F985/100,F985)),0),IF($B$8="ينتهي بـ ٩",ROUND((C985*(1-IF(F985&gt;1,F985/100,F985))+1)/10,0)*10-1,ROUND(C985*(1-IF(F985&gt;1,F985/100,F985)),2)))))</f>
        <v/>
      </c>
      <c r="I985" s="17" t="str">
        <f>IF(OR(C985="",D985=""),"",ROUND(C985/IF($B$5="نعم",1+$B$6,1)-D985-N(E985),2))</f>
        <v/>
      </c>
      <c r="J985" s="17" t="str">
        <f>IF(OR(H985="",D985=""),"",ROUND(H985/IF($B$5="نعم",1+$B$6,1)-D985-N(E985),2))</f>
        <v/>
      </c>
      <c r="K985" s="18" t="str">
        <f>IF(OR(J985="",N(H985)&lt;=0),"",J985/(H985/IF($B$5="نعم",1+$B$6,1)))</f>
        <v/>
      </c>
      <c r="L985" s="18" t="str">
        <f>IF(OR(I985="",J985="",N(I985)&lt;=0),"",1-J985/I985)</f>
        <v/>
      </c>
      <c r="M985" s="14"/>
      <c r="N985" s="19" t="str">
        <f>IF(AND(A985="",C985=""),"",IF(A985="","رقم المنتج ناقص",IF(AND($B$9="سلة",ISERROR(VALUE(A985))),"رقم المنتج: أرقام إنجليزية بس",IF(COUNTIF($A$11:$A$1010,A985)&gt;1,"رقم المنتج مكرر",IF(C985="","السعر الحالي ناقص",IF(H985="","حط نسبة خصم أو سعر عرض",IF(H985&lt;=0,"سعر العرض لازم يكون أكبر من صفر",IF(H985&gt;=C985,"سعر العرض = السعر أو أعلى",IF(AND(J985&lt;&gt;"",N(J985)&lt;0,M985&lt;&gt;"نعم"),"تحت التكلفة",IF($B$4="","حط نهاية العرض فوق",IF(AND($B$2&lt;&gt;"",$B$4&lt;$B$2),"النهاية قبل البداية",IF($B$4&lt;TODAY(),"تاريخ النهاية راح",IF(D985="","تمام، بس بدون تكلفة (ما نقدر نحسب ربحك)",IF(N(J985)&lt;0,"تحت التكلفة، وانت قاصد",IF(K985&lt;$B$7,"تمام، بس هامشك أقل من حدّك","جاهز")))))))))))))))</f>
        <v/>
      </c>
      <c r="O985" s="19" t="b">
        <f>AND(N985&lt;&gt;"",ISNA(MATCH(N985,{"رقم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6">
      <c r="A986" s="13"/>
      <c r="B986" s="14"/>
      <c r="C986" s="15"/>
      <c r="D986" s="15"/>
      <c r="E986" s="15"/>
      <c r="F986" s="16"/>
      <c r="G986" s="15"/>
      <c r="H986" s="17" t="str">
        <f>IF(OR(C986="",AND(F986="",G986="")),"",IF(G986&lt;&gt;"",ROUND(G986,2),IF($B$8="ريال كامل",ROUNDDOWN(C986*(1-IF(F986&gt;1,F986/100,F986)),0),IF($B$8="ينتهي بـ ٩",ROUND((C986*(1-IF(F986&gt;1,F986/100,F986))+1)/10,0)*10-1,ROUND(C986*(1-IF(F986&gt;1,F986/100,F986)),2)))))</f>
        <v/>
      </c>
      <c r="I986" s="17" t="str">
        <f>IF(OR(C986="",D986=""),"",ROUND(C986/IF($B$5="نعم",1+$B$6,1)-D986-N(E986),2))</f>
        <v/>
      </c>
      <c r="J986" s="17" t="str">
        <f>IF(OR(H986="",D986=""),"",ROUND(H986/IF($B$5="نعم",1+$B$6,1)-D986-N(E986),2))</f>
        <v/>
      </c>
      <c r="K986" s="18" t="str">
        <f>IF(OR(J986="",N(H986)&lt;=0),"",J986/(H986/IF($B$5="نعم",1+$B$6,1)))</f>
        <v/>
      </c>
      <c r="L986" s="18" t="str">
        <f>IF(OR(I986="",J986="",N(I986)&lt;=0),"",1-J986/I986)</f>
        <v/>
      </c>
      <c r="M986" s="14"/>
      <c r="N986" s="19" t="str">
        <f>IF(AND(A986="",C986=""),"",IF(A986="","رقم المنتج ناقص",IF(AND($B$9="سلة",ISERROR(VALUE(A986))),"رقم المنتج: أرقام إنجليزية بس",IF(COUNTIF($A$11:$A$1010,A986)&gt;1,"رقم المنتج مكرر",IF(C986="","السعر الحالي ناقص",IF(H986="","حط نسبة خصم أو سعر عرض",IF(H986&lt;=0,"سعر العرض لازم يكون أكبر من صفر",IF(H986&gt;=C986,"سعر العرض = السعر أو أعلى",IF(AND(J986&lt;&gt;"",N(J986)&lt;0,M986&lt;&gt;"نعم"),"تحت التكلفة",IF($B$4="","حط نهاية العرض فوق",IF(AND($B$2&lt;&gt;"",$B$4&lt;$B$2),"النهاية قبل البداية",IF($B$4&lt;TODAY(),"تاريخ النهاية راح",IF(D986="","تمام، بس بدون تكلفة (ما نقدر نحسب ربحك)",IF(N(J986)&lt;0,"تحت التكلفة، وانت قاصد",IF(K986&lt;$B$7,"تمام، بس هامشك أقل من حدّك","جاهز")))))))))))))))</f>
        <v/>
      </c>
      <c r="O986" s="19" t="b">
        <f>AND(N986&lt;&gt;"",ISNA(MATCH(N986,{"رقم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7">
      <c r="A987" s="13"/>
      <c r="B987" s="14"/>
      <c r="C987" s="15"/>
      <c r="D987" s="15"/>
      <c r="E987" s="15"/>
      <c r="F987" s="16"/>
      <c r="G987" s="15"/>
      <c r="H987" s="17" t="str">
        <f>IF(OR(C987="",AND(F987="",G987="")),"",IF(G987&lt;&gt;"",ROUND(G987,2),IF($B$8="ريال كامل",ROUNDDOWN(C987*(1-IF(F987&gt;1,F987/100,F987)),0),IF($B$8="ينتهي بـ ٩",ROUND((C987*(1-IF(F987&gt;1,F987/100,F987))+1)/10,0)*10-1,ROUND(C987*(1-IF(F987&gt;1,F987/100,F987)),2)))))</f>
        <v/>
      </c>
      <c r="I987" s="17" t="str">
        <f>IF(OR(C987="",D987=""),"",ROUND(C987/IF($B$5="نعم",1+$B$6,1)-D987-N(E987),2))</f>
        <v/>
      </c>
      <c r="J987" s="17" t="str">
        <f>IF(OR(H987="",D987=""),"",ROUND(H987/IF($B$5="نعم",1+$B$6,1)-D987-N(E987),2))</f>
        <v/>
      </c>
      <c r="K987" s="18" t="str">
        <f>IF(OR(J987="",N(H987)&lt;=0),"",J987/(H987/IF($B$5="نعم",1+$B$6,1)))</f>
        <v/>
      </c>
      <c r="L987" s="18" t="str">
        <f>IF(OR(I987="",J987="",N(I987)&lt;=0),"",1-J987/I987)</f>
        <v/>
      </c>
      <c r="M987" s="14"/>
      <c r="N987" s="19" t="str">
        <f>IF(AND(A987="",C987=""),"",IF(A987="","رقم المنتج ناقص",IF(AND($B$9="سلة",ISERROR(VALUE(A987))),"رقم المنتج: أرقام إنجليزية بس",IF(COUNTIF($A$11:$A$1010,A987)&gt;1,"رقم المنتج مكرر",IF(C987="","السعر الحالي ناقص",IF(H987="","حط نسبة خصم أو سعر عرض",IF(H987&lt;=0,"سعر العرض لازم يكون أكبر من صفر",IF(H987&gt;=C987,"سعر العرض = السعر أو أعلى",IF(AND(J987&lt;&gt;"",N(J987)&lt;0,M987&lt;&gt;"نعم"),"تحت التكلفة",IF($B$4="","حط نهاية العرض فوق",IF(AND($B$2&lt;&gt;"",$B$4&lt;$B$2),"النهاية قبل البداية",IF($B$4&lt;TODAY(),"تاريخ النهاية راح",IF(D987="","تمام، بس بدون تكلفة (ما نقدر نحسب ربحك)",IF(N(J987)&lt;0,"تحت التكلفة، وانت قاصد",IF(K987&lt;$B$7,"تمام، بس هامشك أقل من حدّك","جاهز")))))))))))))))</f>
        <v/>
      </c>
      <c r="O987" s="19" t="b">
        <f>AND(N987&lt;&gt;"",ISNA(MATCH(N987,{"رقم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8">
      <c r="A988" s="13"/>
      <c r="B988" s="14"/>
      <c r="C988" s="15"/>
      <c r="D988" s="15"/>
      <c r="E988" s="15"/>
      <c r="F988" s="16"/>
      <c r="G988" s="15"/>
      <c r="H988" s="17" t="str">
        <f>IF(OR(C988="",AND(F988="",G988="")),"",IF(G988&lt;&gt;"",ROUND(G988,2),IF($B$8="ريال كامل",ROUNDDOWN(C988*(1-IF(F988&gt;1,F988/100,F988)),0),IF($B$8="ينتهي بـ ٩",ROUND((C988*(1-IF(F988&gt;1,F988/100,F988))+1)/10,0)*10-1,ROUND(C988*(1-IF(F988&gt;1,F988/100,F988)),2)))))</f>
        <v/>
      </c>
      <c r="I988" s="17" t="str">
        <f>IF(OR(C988="",D988=""),"",ROUND(C988/IF($B$5="نعم",1+$B$6,1)-D988-N(E988),2))</f>
        <v/>
      </c>
      <c r="J988" s="17" t="str">
        <f>IF(OR(H988="",D988=""),"",ROUND(H988/IF($B$5="نعم",1+$B$6,1)-D988-N(E988),2))</f>
        <v/>
      </c>
      <c r="K988" s="18" t="str">
        <f>IF(OR(J988="",N(H988)&lt;=0),"",J988/(H988/IF($B$5="نعم",1+$B$6,1)))</f>
        <v/>
      </c>
      <c r="L988" s="18" t="str">
        <f>IF(OR(I988="",J988="",N(I988)&lt;=0),"",1-J988/I988)</f>
        <v/>
      </c>
      <c r="M988" s="14"/>
      <c r="N988" s="19" t="str">
        <f>IF(AND(A988="",C988=""),"",IF(A988="","رقم المنتج ناقص",IF(AND($B$9="سلة",ISERROR(VALUE(A988))),"رقم المنتج: أرقام إنجليزية بس",IF(COUNTIF($A$11:$A$1010,A988)&gt;1,"رقم المنتج مكرر",IF(C988="","السعر الحالي ناقص",IF(H988="","حط نسبة خصم أو سعر عرض",IF(H988&lt;=0,"سعر العرض لازم يكون أكبر من صفر",IF(H988&gt;=C988,"سعر العرض = السعر أو أعلى",IF(AND(J988&lt;&gt;"",N(J988)&lt;0,M988&lt;&gt;"نعم"),"تحت التكلفة",IF($B$4="","حط نهاية العرض فوق",IF(AND($B$2&lt;&gt;"",$B$4&lt;$B$2),"النهاية قبل البداية",IF($B$4&lt;TODAY(),"تاريخ النهاية راح",IF(D988="","تمام، بس بدون تكلفة (ما نقدر نحسب ربحك)",IF(N(J988)&lt;0,"تحت التكلفة، وانت قاصد",IF(K988&lt;$B$7,"تمام، بس هامشك أقل من حدّك","جاهز")))))))))))))))</f>
        <v/>
      </c>
      <c r="O988" s="19" t="b">
        <f>AND(N988&lt;&gt;"",ISNA(MATCH(N988,{"رقم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89">
      <c r="A989" s="13"/>
      <c r="B989" s="14"/>
      <c r="C989" s="15"/>
      <c r="D989" s="15"/>
      <c r="E989" s="15"/>
      <c r="F989" s="16"/>
      <c r="G989" s="15"/>
      <c r="H989" s="17" t="str">
        <f>IF(OR(C989="",AND(F989="",G989="")),"",IF(G989&lt;&gt;"",ROUND(G989,2),IF($B$8="ريال كامل",ROUNDDOWN(C989*(1-IF(F989&gt;1,F989/100,F989)),0),IF($B$8="ينتهي بـ ٩",ROUND((C989*(1-IF(F989&gt;1,F989/100,F989))+1)/10,0)*10-1,ROUND(C989*(1-IF(F989&gt;1,F989/100,F989)),2)))))</f>
        <v/>
      </c>
      <c r="I989" s="17" t="str">
        <f>IF(OR(C989="",D989=""),"",ROUND(C989/IF($B$5="نعم",1+$B$6,1)-D989-N(E989),2))</f>
        <v/>
      </c>
      <c r="J989" s="17" t="str">
        <f>IF(OR(H989="",D989=""),"",ROUND(H989/IF($B$5="نعم",1+$B$6,1)-D989-N(E989),2))</f>
        <v/>
      </c>
      <c r="K989" s="18" t="str">
        <f>IF(OR(J989="",N(H989)&lt;=0),"",J989/(H989/IF($B$5="نعم",1+$B$6,1)))</f>
        <v/>
      </c>
      <c r="L989" s="18" t="str">
        <f>IF(OR(I989="",J989="",N(I989)&lt;=0),"",1-J989/I989)</f>
        <v/>
      </c>
      <c r="M989" s="14"/>
      <c r="N989" s="19" t="str">
        <f>IF(AND(A989="",C989=""),"",IF(A989="","رقم المنتج ناقص",IF(AND($B$9="سلة",ISERROR(VALUE(A989))),"رقم المنتج: أرقام إنجليزية بس",IF(COUNTIF($A$11:$A$1010,A989)&gt;1,"رقم المنتج مكرر",IF(C989="","السعر الحالي ناقص",IF(H989="","حط نسبة خصم أو سعر عرض",IF(H989&lt;=0,"سعر العرض لازم يكون أكبر من صفر",IF(H989&gt;=C989,"سعر العرض = السعر أو أعلى",IF(AND(J989&lt;&gt;"",N(J989)&lt;0,M989&lt;&gt;"نعم"),"تحت التكلفة",IF($B$4="","حط نهاية العرض فوق",IF(AND($B$2&lt;&gt;"",$B$4&lt;$B$2),"النهاية قبل البداية",IF($B$4&lt;TODAY(),"تاريخ النهاية راح",IF(D989="","تمام، بس بدون تكلفة (ما نقدر نحسب ربحك)",IF(N(J989)&lt;0,"تحت التكلفة، وانت قاصد",IF(K989&lt;$B$7,"تمام، بس هامشك أقل من حدّك","جاهز")))))))))))))))</f>
        <v/>
      </c>
      <c r="O989" s="19" t="b">
        <f>AND(N989&lt;&gt;"",ISNA(MATCH(N989,{"رقم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0">
      <c r="A990" s="13"/>
      <c r="B990" s="14"/>
      <c r="C990" s="15"/>
      <c r="D990" s="15"/>
      <c r="E990" s="15"/>
      <c r="F990" s="16"/>
      <c r="G990" s="15"/>
      <c r="H990" s="17" t="str">
        <f>IF(OR(C990="",AND(F990="",G990="")),"",IF(G990&lt;&gt;"",ROUND(G990,2),IF($B$8="ريال كامل",ROUNDDOWN(C990*(1-IF(F990&gt;1,F990/100,F990)),0),IF($B$8="ينتهي بـ ٩",ROUND((C990*(1-IF(F990&gt;1,F990/100,F990))+1)/10,0)*10-1,ROUND(C990*(1-IF(F990&gt;1,F990/100,F990)),2)))))</f>
        <v/>
      </c>
      <c r="I990" s="17" t="str">
        <f>IF(OR(C990="",D990=""),"",ROUND(C990/IF($B$5="نعم",1+$B$6,1)-D990-N(E990),2))</f>
        <v/>
      </c>
      <c r="J990" s="17" t="str">
        <f>IF(OR(H990="",D990=""),"",ROUND(H990/IF($B$5="نعم",1+$B$6,1)-D990-N(E990),2))</f>
        <v/>
      </c>
      <c r="K990" s="18" t="str">
        <f>IF(OR(J990="",N(H990)&lt;=0),"",J990/(H990/IF($B$5="نعم",1+$B$6,1)))</f>
        <v/>
      </c>
      <c r="L990" s="18" t="str">
        <f>IF(OR(I990="",J990="",N(I990)&lt;=0),"",1-J990/I990)</f>
        <v/>
      </c>
      <c r="M990" s="14"/>
      <c r="N990" s="19" t="str">
        <f>IF(AND(A990="",C990=""),"",IF(A990="","رقم المنتج ناقص",IF(AND($B$9="سلة",ISERROR(VALUE(A990))),"رقم المنتج: أرقام إنجليزية بس",IF(COUNTIF($A$11:$A$1010,A990)&gt;1,"رقم المنتج مكرر",IF(C990="","السعر الحالي ناقص",IF(H990="","حط نسبة خصم أو سعر عرض",IF(H990&lt;=0,"سعر العرض لازم يكون أكبر من صفر",IF(H990&gt;=C990,"سعر العرض = السعر أو أعلى",IF(AND(J990&lt;&gt;"",N(J990)&lt;0,M990&lt;&gt;"نعم"),"تحت التكلفة",IF($B$4="","حط نهاية العرض فوق",IF(AND($B$2&lt;&gt;"",$B$4&lt;$B$2),"النهاية قبل البداية",IF($B$4&lt;TODAY(),"تاريخ النهاية راح",IF(D990="","تمام، بس بدون تكلفة (ما نقدر نحسب ربحك)",IF(N(J990)&lt;0,"تحت التكلفة، وانت قاصد",IF(K990&lt;$B$7,"تمام، بس هامشك أقل من حدّك","جاهز")))))))))))))))</f>
        <v/>
      </c>
      <c r="O990" s="19" t="b">
        <f>AND(N990&lt;&gt;"",ISNA(MATCH(N990,{"رقم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1">
      <c r="A991" s="13"/>
      <c r="B991" s="14"/>
      <c r="C991" s="15"/>
      <c r="D991" s="15"/>
      <c r="E991" s="15"/>
      <c r="F991" s="16"/>
      <c r="G991" s="15"/>
      <c r="H991" s="17" t="str">
        <f>IF(OR(C991="",AND(F991="",G991="")),"",IF(G991&lt;&gt;"",ROUND(G991,2),IF($B$8="ريال كامل",ROUNDDOWN(C991*(1-IF(F991&gt;1,F991/100,F991)),0),IF($B$8="ينتهي بـ ٩",ROUND((C991*(1-IF(F991&gt;1,F991/100,F991))+1)/10,0)*10-1,ROUND(C991*(1-IF(F991&gt;1,F991/100,F991)),2)))))</f>
        <v/>
      </c>
      <c r="I991" s="17" t="str">
        <f>IF(OR(C991="",D991=""),"",ROUND(C991/IF($B$5="نعم",1+$B$6,1)-D991-N(E991),2))</f>
        <v/>
      </c>
      <c r="J991" s="17" t="str">
        <f>IF(OR(H991="",D991=""),"",ROUND(H991/IF($B$5="نعم",1+$B$6,1)-D991-N(E991),2))</f>
        <v/>
      </c>
      <c r="K991" s="18" t="str">
        <f>IF(OR(J991="",N(H991)&lt;=0),"",J991/(H991/IF($B$5="نعم",1+$B$6,1)))</f>
        <v/>
      </c>
      <c r="L991" s="18" t="str">
        <f>IF(OR(I991="",J991="",N(I991)&lt;=0),"",1-J991/I991)</f>
        <v/>
      </c>
      <c r="M991" s="14"/>
      <c r="N991" s="19" t="str">
        <f>IF(AND(A991="",C991=""),"",IF(A991="","رقم المنتج ناقص",IF(AND($B$9="سلة",ISERROR(VALUE(A991))),"رقم المنتج: أرقام إنجليزية بس",IF(COUNTIF($A$11:$A$1010,A991)&gt;1,"رقم المنتج مكرر",IF(C991="","السعر الحالي ناقص",IF(H991="","حط نسبة خصم أو سعر عرض",IF(H991&lt;=0,"سعر العرض لازم يكون أكبر من صفر",IF(H991&gt;=C991,"سعر العرض = السعر أو أعلى",IF(AND(J991&lt;&gt;"",N(J991)&lt;0,M991&lt;&gt;"نعم"),"تحت التكلفة",IF($B$4="","حط نهاية العرض فوق",IF(AND($B$2&lt;&gt;"",$B$4&lt;$B$2),"النهاية قبل البداية",IF($B$4&lt;TODAY(),"تاريخ النهاية راح",IF(D991="","تمام، بس بدون تكلفة (ما نقدر نحسب ربحك)",IF(N(J991)&lt;0,"تحت التكلفة، وانت قاصد",IF(K991&lt;$B$7,"تمام، بس هامشك أقل من حدّك","جاهز")))))))))))))))</f>
        <v/>
      </c>
      <c r="O991" s="19" t="b">
        <f>AND(N991&lt;&gt;"",ISNA(MATCH(N991,{"رقم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2">
      <c r="A992" s="13"/>
      <c r="B992" s="14"/>
      <c r="C992" s="15"/>
      <c r="D992" s="15"/>
      <c r="E992" s="15"/>
      <c r="F992" s="16"/>
      <c r="G992" s="15"/>
      <c r="H992" s="17" t="str">
        <f>IF(OR(C992="",AND(F992="",G992="")),"",IF(G992&lt;&gt;"",ROUND(G992,2),IF($B$8="ريال كامل",ROUNDDOWN(C992*(1-IF(F992&gt;1,F992/100,F992)),0),IF($B$8="ينتهي بـ ٩",ROUND((C992*(1-IF(F992&gt;1,F992/100,F992))+1)/10,0)*10-1,ROUND(C992*(1-IF(F992&gt;1,F992/100,F992)),2)))))</f>
        <v/>
      </c>
      <c r="I992" s="17" t="str">
        <f>IF(OR(C992="",D992=""),"",ROUND(C992/IF($B$5="نعم",1+$B$6,1)-D992-N(E992),2))</f>
        <v/>
      </c>
      <c r="J992" s="17" t="str">
        <f>IF(OR(H992="",D992=""),"",ROUND(H992/IF($B$5="نعم",1+$B$6,1)-D992-N(E992),2))</f>
        <v/>
      </c>
      <c r="K992" s="18" t="str">
        <f>IF(OR(J992="",N(H992)&lt;=0),"",J992/(H992/IF($B$5="نعم",1+$B$6,1)))</f>
        <v/>
      </c>
      <c r="L992" s="18" t="str">
        <f>IF(OR(I992="",J992="",N(I992)&lt;=0),"",1-J992/I992)</f>
        <v/>
      </c>
      <c r="M992" s="14"/>
      <c r="N992" s="19" t="str">
        <f>IF(AND(A992="",C992=""),"",IF(A992="","رقم المنتج ناقص",IF(AND($B$9="سلة",ISERROR(VALUE(A992))),"رقم المنتج: أرقام إنجليزية بس",IF(COUNTIF($A$11:$A$1010,A992)&gt;1,"رقم المنتج مكرر",IF(C992="","السعر الحالي ناقص",IF(H992="","حط نسبة خصم أو سعر عرض",IF(H992&lt;=0,"سعر العرض لازم يكون أكبر من صفر",IF(H992&gt;=C992,"سعر العرض = السعر أو أعلى",IF(AND(J992&lt;&gt;"",N(J992)&lt;0,M992&lt;&gt;"نعم"),"تحت التكلفة",IF($B$4="","حط نهاية العرض فوق",IF(AND($B$2&lt;&gt;"",$B$4&lt;$B$2),"النهاية قبل البداية",IF($B$4&lt;TODAY(),"تاريخ النهاية راح",IF(D992="","تمام، بس بدون تكلفة (ما نقدر نحسب ربحك)",IF(N(J992)&lt;0,"تحت التكلفة، وانت قاصد",IF(K992&lt;$B$7,"تمام، بس هامشك أقل من حدّك","جاهز")))))))))))))))</f>
        <v/>
      </c>
      <c r="O992" s="19" t="b">
        <f>AND(N992&lt;&gt;"",ISNA(MATCH(N992,{"رقم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3">
      <c r="A993" s="13"/>
      <c r="B993" s="14"/>
      <c r="C993" s="15"/>
      <c r="D993" s="15"/>
      <c r="E993" s="15"/>
      <c r="F993" s="16"/>
      <c r="G993" s="15"/>
      <c r="H993" s="17" t="str">
        <f>IF(OR(C993="",AND(F993="",G993="")),"",IF(G993&lt;&gt;"",ROUND(G993,2),IF($B$8="ريال كامل",ROUNDDOWN(C993*(1-IF(F993&gt;1,F993/100,F993)),0),IF($B$8="ينتهي بـ ٩",ROUND((C993*(1-IF(F993&gt;1,F993/100,F993))+1)/10,0)*10-1,ROUND(C993*(1-IF(F993&gt;1,F993/100,F993)),2)))))</f>
        <v/>
      </c>
      <c r="I993" s="17" t="str">
        <f>IF(OR(C993="",D993=""),"",ROUND(C993/IF($B$5="نعم",1+$B$6,1)-D993-N(E993),2))</f>
        <v/>
      </c>
      <c r="J993" s="17" t="str">
        <f>IF(OR(H993="",D993=""),"",ROUND(H993/IF($B$5="نعم",1+$B$6,1)-D993-N(E993),2))</f>
        <v/>
      </c>
      <c r="K993" s="18" t="str">
        <f>IF(OR(J993="",N(H993)&lt;=0),"",J993/(H993/IF($B$5="نعم",1+$B$6,1)))</f>
        <v/>
      </c>
      <c r="L993" s="18" t="str">
        <f>IF(OR(I993="",J993="",N(I993)&lt;=0),"",1-J993/I993)</f>
        <v/>
      </c>
      <c r="M993" s="14"/>
      <c r="N993" s="19" t="str">
        <f>IF(AND(A993="",C993=""),"",IF(A993="","رقم المنتج ناقص",IF(AND($B$9="سلة",ISERROR(VALUE(A993))),"رقم المنتج: أرقام إنجليزية بس",IF(COUNTIF($A$11:$A$1010,A993)&gt;1,"رقم المنتج مكرر",IF(C993="","السعر الحالي ناقص",IF(H993="","حط نسبة خصم أو سعر عرض",IF(H993&lt;=0,"سعر العرض لازم يكون أكبر من صفر",IF(H993&gt;=C993,"سعر العرض = السعر أو أعلى",IF(AND(J993&lt;&gt;"",N(J993)&lt;0,M993&lt;&gt;"نعم"),"تحت التكلفة",IF($B$4="","حط نهاية العرض فوق",IF(AND($B$2&lt;&gt;"",$B$4&lt;$B$2),"النهاية قبل البداية",IF($B$4&lt;TODAY(),"تاريخ النهاية راح",IF(D993="","تمام، بس بدون تكلفة (ما نقدر نحسب ربحك)",IF(N(J993)&lt;0,"تحت التكلفة، وانت قاصد",IF(K993&lt;$B$7,"تمام، بس هامشك أقل من حدّك","جاهز")))))))))))))))</f>
        <v/>
      </c>
      <c r="O993" s="19" t="b">
        <f>AND(N993&lt;&gt;"",ISNA(MATCH(N993,{"رقم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4">
      <c r="A994" s="13"/>
      <c r="B994" s="14"/>
      <c r="C994" s="15"/>
      <c r="D994" s="15"/>
      <c r="E994" s="15"/>
      <c r="F994" s="16"/>
      <c r="G994" s="15"/>
      <c r="H994" s="17" t="str">
        <f>IF(OR(C994="",AND(F994="",G994="")),"",IF(G994&lt;&gt;"",ROUND(G994,2),IF($B$8="ريال كامل",ROUNDDOWN(C994*(1-IF(F994&gt;1,F994/100,F994)),0),IF($B$8="ينتهي بـ ٩",ROUND((C994*(1-IF(F994&gt;1,F994/100,F994))+1)/10,0)*10-1,ROUND(C994*(1-IF(F994&gt;1,F994/100,F994)),2)))))</f>
        <v/>
      </c>
      <c r="I994" s="17" t="str">
        <f>IF(OR(C994="",D994=""),"",ROUND(C994/IF($B$5="نعم",1+$B$6,1)-D994-N(E994),2))</f>
        <v/>
      </c>
      <c r="J994" s="17" t="str">
        <f>IF(OR(H994="",D994=""),"",ROUND(H994/IF($B$5="نعم",1+$B$6,1)-D994-N(E994),2))</f>
        <v/>
      </c>
      <c r="K994" s="18" t="str">
        <f>IF(OR(J994="",N(H994)&lt;=0),"",J994/(H994/IF($B$5="نعم",1+$B$6,1)))</f>
        <v/>
      </c>
      <c r="L994" s="18" t="str">
        <f>IF(OR(I994="",J994="",N(I994)&lt;=0),"",1-J994/I994)</f>
        <v/>
      </c>
      <c r="M994" s="14"/>
      <c r="N994" s="19" t="str">
        <f>IF(AND(A994="",C994=""),"",IF(A994="","رقم المنتج ناقص",IF(AND($B$9="سلة",ISERROR(VALUE(A994))),"رقم المنتج: أرقام إنجليزية بس",IF(COUNTIF($A$11:$A$1010,A994)&gt;1,"رقم المنتج مكرر",IF(C994="","السعر الحالي ناقص",IF(H994="","حط نسبة خصم أو سعر عرض",IF(H994&lt;=0,"سعر العرض لازم يكون أكبر من صفر",IF(H994&gt;=C994,"سعر العرض = السعر أو أعلى",IF(AND(J994&lt;&gt;"",N(J994)&lt;0,M994&lt;&gt;"نعم"),"تحت التكلفة",IF($B$4="","حط نهاية العرض فوق",IF(AND($B$2&lt;&gt;"",$B$4&lt;$B$2),"النهاية قبل البداية",IF($B$4&lt;TODAY(),"تاريخ النهاية راح",IF(D994="","تمام، بس بدون تكلفة (ما نقدر نحسب ربحك)",IF(N(J994)&lt;0,"تحت التكلفة، وانت قاصد",IF(K994&lt;$B$7,"تمام، بس هامشك أقل من حدّك","جاهز")))))))))))))))</f>
        <v/>
      </c>
      <c r="O994" s="19" t="b">
        <f>AND(N994&lt;&gt;"",ISNA(MATCH(N994,{"رقم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5">
      <c r="A995" s="13"/>
      <c r="B995" s="14"/>
      <c r="C995" s="15"/>
      <c r="D995" s="15"/>
      <c r="E995" s="15"/>
      <c r="F995" s="16"/>
      <c r="G995" s="15"/>
      <c r="H995" s="17" t="str">
        <f>IF(OR(C995="",AND(F995="",G995="")),"",IF(G995&lt;&gt;"",ROUND(G995,2),IF($B$8="ريال كامل",ROUNDDOWN(C995*(1-IF(F995&gt;1,F995/100,F995)),0),IF($B$8="ينتهي بـ ٩",ROUND((C995*(1-IF(F995&gt;1,F995/100,F995))+1)/10,0)*10-1,ROUND(C995*(1-IF(F995&gt;1,F995/100,F995)),2)))))</f>
        <v/>
      </c>
      <c r="I995" s="17" t="str">
        <f>IF(OR(C995="",D995=""),"",ROUND(C995/IF($B$5="نعم",1+$B$6,1)-D995-N(E995),2))</f>
        <v/>
      </c>
      <c r="J995" s="17" t="str">
        <f>IF(OR(H995="",D995=""),"",ROUND(H995/IF($B$5="نعم",1+$B$6,1)-D995-N(E995),2))</f>
        <v/>
      </c>
      <c r="K995" s="18" t="str">
        <f>IF(OR(J995="",N(H995)&lt;=0),"",J995/(H995/IF($B$5="نعم",1+$B$6,1)))</f>
        <v/>
      </c>
      <c r="L995" s="18" t="str">
        <f>IF(OR(I995="",J995="",N(I995)&lt;=0),"",1-J995/I995)</f>
        <v/>
      </c>
      <c r="M995" s="14"/>
      <c r="N995" s="19" t="str">
        <f>IF(AND(A995="",C995=""),"",IF(A995="","رقم المنتج ناقص",IF(AND($B$9="سلة",ISERROR(VALUE(A995))),"رقم المنتج: أرقام إنجليزية بس",IF(COUNTIF($A$11:$A$1010,A995)&gt;1,"رقم المنتج مكرر",IF(C995="","السعر الحالي ناقص",IF(H995="","حط نسبة خصم أو سعر عرض",IF(H995&lt;=0,"سعر العرض لازم يكون أكبر من صفر",IF(H995&gt;=C995,"سعر العرض = السعر أو أعلى",IF(AND(J995&lt;&gt;"",N(J995)&lt;0,M995&lt;&gt;"نعم"),"تحت التكلفة",IF($B$4="","حط نهاية العرض فوق",IF(AND($B$2&lt;&gt;"",$B$4&lt;$B$2),"النهاية قبل البداية",IF($B$4&lt;TODAY(),"تاريخ النهاية راح",IF(D995="","تمام، بس بدون تكلفة (ما نقدر نحسب ربحك)",IF(N(J995)&lt;0,"تحت التكلفة، وانت قاصد",IF(K995&lt;$B$7,"تمام، بس هامشك أقل من حدّك","جاهز")))))))))))))))</f>
        <v/>
      </c>
      <c r="O995" s="19" t="b">
        <f>AND(N995&lt;&gt;"",ISNA(MATCH(N995,{"رقم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6">
      <c r="A996" s="13"/>
      <c r="B996" s="14"/>
      <c r="C996" s="15"/>
      <c r="D996" s="15"/>
      <c r="E996" s="15"/>
      <c r="F996" s="16"/>
      <c r="G996" s="15"/>
      <c r="H996" s="17" t="str">
        <f>IF(OR(C996="",AND(F996="",G996="")),"",IF(G996&lt;&gt;"",ROUND(G996,2),IF($B$8="ريال كامل",ROUNDDOWN(C996*(1-IF(F996&gt;1,F996/100,F996)),0),IF($B$8="ينتهي بـ ٩",ROUND((C996*(1-IF(F996&gt;1,F996/100,F996))+1)/10,0)*10-1,ROUND(C996*(1-IF(F996&gt;1,F996/100,F996)),2)))))</f>
        <v/>
      </c>
      <c r="I996" s="17" t="str">
        <f>IF(OR(C996="",D996=""),"",ROUND(C996/IF($B$5="نعم",1+$B$6,1)-D996-N(E996),2))</f>
        <v/>
      </c>
      <c r="J996" s="17" t="str">
        <f>IF(OR(H996="",D996=""),"",ROUND(H996/IF($B$5="نعم",1+$B$6,1)-D996-N(E996),2))</f>
        <v/>
      </c>
      <c r="K996" s="18" t="str">
        <f>IF(OR(J996="",N(H996)&lt;=0),"",J996/(H996/IF($B$5="نعم",1+$B$6,1)))</f>
        <v/>
      </c>
      <c r="L996" s="18" t="str">
        <f>IF(OR(I996="",J996="",N(I996)&lt;=0),"",1-J996/I996)</f>
        <v/>
      </c>
      <c r="M996" s="14"/>
      <c r="N996" s="19" t="str">
        <f>IF(AND(A996="",C996=""),"",IF(A996="","رقم المنتج ناقص",IF(AND($B$9="سلة",ISERROR(VALUE(A996))),"رقم المنتج: أرقام إنجليزية بس",IF(COUNTIF($A$11:$A$1010,A996)&gt;1,"رقم المنتج مكرر",IF(C996="","السعر الحالي ناقص",IF(H996="","حط نسبة خصم أو سعر عرض",IF(H996&lt;=0,"سعر العرض لازم يكون أكبر من صفر",IF(H996&gt;=C996,"سعر العرض = السعر أو أعلى",IF(AND(J996&lt;&gt;"",N(J996)&lt;0,M996&lt;&gt;"نعم"),"تحت التكلفة",IF($B$4="","حط نهاية العرض فوق",IF(AND($B$2&lt;&gt;"",$B$4&lt;$B$2),"النهاية قبل البداية",IF($B$4&lt;TODAY(),"تاريخ النهاية راح",IF(D996="","تمام، بس بدون تكلفة (ما نقدر نحسب ربحك)",IF(N(J996)&lt;0,"تحت التكلفة، وانت قاصد",IF(K996&lt;$B$7,"تمام، بس هامشك أقل من حدّك","جاهز")))))))))))))))</f>
        <v/>
      </c>
      <c r="O996" s="19" t="b">
        <f>AND(N996&lt;&gt;"",ISNA(MATCH(N996,{"رقم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7">
      <c r="A997" s="13"/>
      <c r="B997" s="14"/>
      <c r="C997" s="15"/>
      <c r="D997" s="15"/>
      <c r="E997" s="15"/>
      <c r="F997" s="16"/>
      <c r="G997" s="15"/>
      <c r="H997" s="17" t="str">
        <f>IF(OR(C997="",AND(F997="",G997="")),"",IF(G997&lt;&gt;"",ROUND(G997,2),IF($B$8="ريال كامل",ROUNDDOWN(C997*(1-IF(F997&gt;1,F997/100,F997)),0),IF($B$8="ينتهي بـ ٩",ROUND((C997*(1-IF(F997&gt;1,F997/100,F997))+1)/10,0)*10-1,ROUND(C997*(1-IF(F997&gt;1,F997/100,F997)),2)))))</f>
        <v/>
      </c>
      <c r="I997" s="17" t="str">
        <f>IF(OR(C997="",D997=""),"",ROUND(C997/IF($B$5="نعم",1+$B$6,1)-D997-N(E997),2))</f>
        <v/>
      </c>
      <c r="J997" s="17" t="str">
        <f>IF(OR(H997="",D997=""),"",ROUND(H997/IF($B$5="نعم",1+$B$6,1)-D997-N(E997),2))</f>
        <v/>
      </c>
      <c r="K997" s="18" t="str">
        <f>IF(OR(J997="",N(H997)&lt;=0),"",J997/(H997/IF($B$5="نعم",1+$B$6,1)))</f>
        <v/>
      </c>
      <c r="L997" s="18" t="str">
        <f>IF(OR(I997="",J997="",N(I997)&lt;=0),"",1-J997/I997)</f>
        <v/>
      </c>
      <c r="M997" s="14"/>
      <c r="N997" s="19" t="str">
        <f>IF(AND(A997="",C997=""),"",IF(A997="","رقم المنتج ناقص",IF(AND($B$9="سلة",ISERROR(VALUE(A997))),"رقم المنتج: أرقام إنجليزية بس",IF(COUNTIF($A$11:$A$1010,A997)&gt;1,"رقم المنتج مكرر",IF(C997="","السعر الحالي ناقص",IF(H997="","حط نسبة خصم أو سعر عرض",IF(H997&lt;=0,"سعر العرض لازم يكون أكبر من صفر",IF(H997&gt;=C997,"سعر العرض = السعر أو أعلى",IF(AND(J997&lt;&gt;"",N(J997)&lt;0,M997&lt;&gt;"نعم"),"تحت التكلفة",IF($B$4="","حط نهاية العرض فوق",IF(AND($B$2&lt;&gt;"",$B$4&lt;$B$2),"النهاية قبل البداية",IF($B$4&lt;TODAY(),"تاريخ النهاية راح",IF(D997="","تمام، بس بدون تكلفة (ما نقدر نحسب ربحك)",IF(N(J997)&lt;0,"تحت التكلفة، وانت قاصد",IF(K997&lt;$B$7,"تمام، بس هامشك أقل من حدّك","جاهز")))))))))))))))</f>
        <v/>
      </c>
      <c r="O997" s="19" t="b">
        <f>AND(N997&lt;&gt;"",ISNA(MATCH(N997,{"رقم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8">
      <c r="A998" s="13"/>
      <c r="B998" s="14"/>
      <c r="C998" s="15"/>
      <c r="D998" s="15"/>
      <c r="E998" s="15"/>
      <c r="F998" s="16"/>
      <c r="G998" s="15"/>
      <c r="H998" s="17" t="str">
        <f>IF(OR(C998="",AND(F998="",G998="")),"",IF(G998&lt;&gt;"",ROUND(G998,2),IF($B$8="ريال كامل",ROUNDDOWN(C998*(1-IF(F998&gt;1,F998/100,F998)),0),IF($B$8="ينتهي بـ ٩",ROUND((C998*(1-IF(F998&gt;1,F998/100,F998))+1)/10,0)*10-1,ROUND(C998*(1-IF(F998&gt;1,F998/100,F998)),2)))))</f>
        <v/>
      </c>
      <c r="I998" s="17" t="str">
        <f>IF(OR(C998="",D998=""),"",ROUND(C998/IF($B$5="نعم",1+$B$6,1)-D998-N(E998),2))</f>
        <v/>
      </c>
      <c r="J998" s="17" t="str">
        <f>IF(OR(H998="",D998=""),"",ROUND(H998/IF($B$5="نعم",1+$B$6,1)-D998-N(E998),2))</f>
        <v/>
      </c>
      <c r="K998" s="18" t="str">
        <f>IF(OR(J998="",N(H998)&lt;=0),"",J998/(H998/IF($B$5="نعم",1+$B$6,1)))</f>
        <v/>
      </c>
      <c r="L998" s="18" t="str">
        <f>IF(OR(I998="",J998="",N(I998)&lt;=0),"",1-J998/I998)</f>
        <v/>
      </c>
      <c r="M998" s="14"/>
      <c r="N998" s="19" t="str">
        <f>IF(AND(A998="",C998=""),"",IF(A998="","رقم المنتج ناقص",IF(AND($B$9="سلة",ISERROR(VALUE(A998))),"رقم المنتج: أرقام إنجليزية بس",IF(COUNTIF($A$11:$A$1010,A998)&gt;1,"رقم المنتج مكرر",IF(C998="","السعر الحالي ناقص",IF(H998="","حط نسبة خصم أو سعر عرض",IF(H998&lt;=0,"سعر العرض لازم يكون أكبر من صفر",IF(H998&gt;=C998,"سعر العرض = السعر أو أعلى",IF(AND(J998&lt;&gt;"",N(J998)&lt;0,M998&lt;&gt;"نعم"),"تحت التكلفة",IF($B$4="","حط نهاية العرض فوق",IF(AND($B$2&lt;&gt;"",$B$4&lt;$B$2),"النهاية قبل البداية",IF($B$4&lt;TODAY(),"تاريخ النهاية راح",IF(D998="","تمام، بس بدون تكلفة (ما نقدر نحسب ربحك)",IF(N(J998)&lt;0,"تحت التكلفة، وانت قاصد",IF(K998&lt;$B$7,"تمام، بس هامشك أقل من حدّك","جاهز")))))))))))))))</f>
        <v/>
      </c>
      <c r="O998" s="19" t="b">
        <f>AND(N998&lt;&gt;"",ISNA(MATCH(N998,{"رقم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999">
      <c r="A999" s="13"/>
      <c r="B999" s="14"/>
      <c r="C999" s="15"/>
      <c r="D999" s="15"/>
      <c r="E999" s="15"/>
      <c r="F999" s="16"/>
      <c r="G999" s="15"/>
      <c r="H999" s="17" t="str">
        <f>IF(OR(C999="",AND(F999="",G999="")),"",IF(G999&lt;&gt;"",ROUND(G999,2),IF($B$8="ريال كامل",ROUNDDOWN(C999*(1-IF(F999&gt;1,F999/100,F999)),0),IF($B$8="ينتهي بـ ٩",ROUND((C999*(1-IF(F999&gt;1,F999/100,F999))+1)/10,0)*10-1,ROUND(C999*(1-IF(F999&gt;1,F999/100,F999)),2)))))</f>
        <v/>
      </c>
      <c r="I999" s="17" t="str">
        <f>IF(OR(C999="",D999=""),"",ROUND(C999/IF($B$5="نعم",1+$B$6,1)-D999-N(E999),2))</f>
        <v/>
      </c>
      <c r="J999" s="17" t="str">
        <f>IF(OR(H999="",D999=""),"",ROUND(H999/IF($B$5="نعم",1+$B$6,1)-D999-N(E999),2))</f>
        <v/>
      </c>
      <c r="K999" s="18" t="str">
        <f>IF(OR(J999="",N(H999)&lt;=0),"",J999/(H999/IF($B$5="نعم",1+$B$6,1)))</f>
        <v/>
      </c>
      <c r="L999" s="18" t="str">
        <f>IF(OR(I999="",J999="",N(I999)&lt;=0),"",1-J999/I999)</f>
        <v/>
      </c>
      <c r="M999" s="14"/>
      <c r="N999" s="19" t="str">
        <f>IF(AND(A999="",C999=""),"",IF(A999="","رقم المنتج ناقص",IF(AND($B$9="سلة",ISERROR(VALUE(A999))),"رقم المنتج: أرقام إنجليزية بس",IF(COUNTIF($A$11:$A$1010,A999)&gt;1,"رقم المنتج مكرر",IF(C999="","السعر الحالي ناقص",IF(H999="","حط نسبة خصم أو سعر عرض",IF(H999&lt;=0,"سعر العرض لازم يكون أكبر من صفر",IF(H999&gt;=C999,"سعر العرض = السعر أو أعلى",IF(AND(J999&lt;&gt;"",N(J999)&lt;0,M999&lt;&gt;"نعم"),"تحت التكلفة",IF($B$4="","حط نهاية العرض فوق",IF(AND($B$2&lt;&gt;"",$B$4&lt;$B$2),"النهاية قبل البداية",IF($B$4&lt;TODAY(),"تاريخ النهاية راح",IF(D999="","تمام، بس بدون تكلفة (ما نقدر نحسب ربحك)",IF(N(J999)&lt;0,"تحت التكلفة، وانت قاصد",IF(K999&lt;$B$7,"تمام، بس هامشك أقل من حدّك","جاهز")))))))))))))))</f>
        <v/>
      </c>
      <c r="O999" s="19" t="b">
        <f>AND(N999&lt;&gt;"",ISNA(MATCH(N999,{"رقم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0">
      <c r="A1000" s="13"/>
      <c r="B1000" s="14"/>
      <c r="C1000" s="15"/>
      <c r="D1000" s="15"/>
      <c r="E1000" s="15"/>
      <c r="F1000" s="16"/>
      <c r="G1000" s="15"/>
      <c r="H1000" s="17" t="str">
        <f>IF(OR(C1000="",AND(F1000="",G1000="")),"",IF(G1000&lt;&gt;"",ROUND(G1000,2),IF($B$8="ريال كامل",ROUNDDOWN(C1000*(1-IF(F1000&gt;1,F1000/100,F1000)),0),IF($B$8="ينتهي بـ ٩",ROUND((C1000*(1-IF(F1000&gt;1,F1000/100,F1000))+1)/10,0)*10-1,ROUND(C1000*(1-IF(F1000&gt;1,F1000/100,F1000)),2)))))</f>
        <v/>
      </c>
      <c r="I1000" s="17" t="str">
        <f>IF(OR(C1000="",D1000=""),"",ROUND(C1000/IF($B$5="نعم",1+$B$6,1)-D1000-N(E1000),2))</f>
        <v/>
      </c>
      <c r="J1000" s="17" t="str">
        <f>IF(OR(H1000="",D1000=""),"",ROUND(H1000/IF($B$5="نعم",1+$B$6,1)-D1000-N(E1000),2))</f>
        <v/>
      </c>
      <c r="K1000" s="18" t="str">
        <f>IF(OR(J1000="",N(H1000)&lt;=0),"",J1000/(H1000/IF($B$5="نعم",1+$B$6,1)))</f>
        <v/>
      </c>
      <c r="L1000" s="18" t="str">
        <f>IF(OR(I1000="",J1000="",N(I1000)&lt;=0),"",1-J1000/I1000)</f>
        <v/>
      </c>
      <c r="M1000" s="14"/>
      <c r="N1000" s="19" t="str">
        <f>IF(AND(A1000="",C1000=""),"",IF(A1000="","رقم المنتج ناقص",IF(AND($B$9="سلة",ISERROR(VALUE(A1000))),"رقم المنتج: أرقام إنجليزية بس",IF(COUNTIF($A$11:$A$1010,A1000)&gt;1,"رقم المنتج مكرر",IF(C1000="","السعر الحالي ناقص",IF(H1000="","حط نسبة خصم أو سعر عرض",IF(H1000&lt;=0,"سعر العرض لازم يكون أكبر من صفر",IF(H1000&gt;=C1000,"سعر العرض = السعر أو أعلى",IF(AND(J1000&lt;&gt;"",N(J1000)&lt;0,M1000&lt;&gt;"نعم"),"تحت التكلفة",IF($B$4="","حط نهاية العرض فوق",IF(AND($B$2&lt;&gt;"",$B$4&lt;$B$2),"النهاية قبل البداية",IF($B$4&lt;TODAY(),"تاريخ النهاية راح",IF(D1000="","تمام، بس بدون تكلفة (ما نقدر نحسب ربحك)",IF(N(J1000)&lt;0,"تحت التكلفة، وانت قاصد",IF(K1000&lt;$B$7,"تمام، بس هامشك أقل من حدّك","جاهز")))))))))))))))</f>
        <v/>
      </c>
      <c r="O1000" s="19" t="b">
        <f>AND(N1000&lt;&gt;"",ISNA(MATCH(N1000,{"رقم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1">
      <c r="A1001" s="13"/>
      <c r="B1001" s="14"/>
      <c r="C1001" s="15"/>
      <c r="D1001" s="15"/>
      <c r="E1001" s="15"/>
      <c r="F1001" s="16"/>
      <c r="G1001" s="15"/>
      <c r="H1001" s="17" t="str">
        <f>IF(OR(C1001="",AND(F1001="",G1001="")),"",IF(G1001&lt;&gt;"",ROUND(G1001,2),IF($B$8="ريال كامل",ROUNDDOWN(C1001*(1-IF(F1001&gt;1,F1001/100,F1001)),0),IF($B$8="ينتهي بـ ٩",ROUND((C1001*(1-IF(F1001&gt;1,F1001/100,F1001))+1)/10,0)*10-1,ROUND(C1001*(1-IF(F1001&gt;1,F1001/100,F1001)),2)))))</f>
        <v/>
      </c>
      <c r="I1001" s="17" t="str">
        <f>IF(OR(C1001="",D1001=""),"",ROUND(C1001/IF($B$5="نعم",1+$B$6,1)-D1001-N(E1001),2))</f>
        <v/>
      </c>
      <c r="J1001" s="17" t="str">
        <f>IF(OR(H1001="",D1001=""),"",ROUND(H1001/IF($B$5="نعم",1+$B$6,1)-D1001-N(E1001),2))</f>
        <v/>
      </c>
      <c r="K1001" s="18" t="str">
        <f>IF(OR(J1001="",N(H1001)&lt;=0),"",J1001/(H1001/IF($B$5="نعم",1+$B$6,1)))</f>
        <v/>
      </c>
      <c r="L1001" s="18" t="str">
        <f>IF(OR(I1001="",J1001="",N(I1001)&lt;=0),"",1-J1001/I1001)</f>
        <v/>
      </c>
      <c r="M1001" s="14"/>
      <c r="N1001" s="19" t="str">
        <f>IF(AND(A1001="",C1001=""),"",IF(A1001="","رقم المنتج ناقص",IF(AND($B$9="سلة",ISERROR(VALUE(A1001))),"رقم المنتج: أرقام إنجليزية بس",IF(COUNTIF($A$11:$A$1010,A1001)&gt;1,"رقم المنتج مكرر",IF(C1001="","السعر الحالي ناقص",IF(H1001="","حط نسبة خصم أو سعر عرض",IF(H1001&lt;=0,"سعر العرض لازم يكون أكبر من صفر",IF(H1001&gt;=C1001,"سعر العرض = السعر أو أعلى",IF(AND(J1001&lt;&gt;"",N(J1001)&lt;0,M1001&lt;&gt;"نعم"),"تحت التكلفة",IF($B$4="","حط نهاية العرض فوق",IF(AND($B$2&lt;&gt;"",$B$4&lt;$B$2),"النهاية قبل البداية",IF($B$4&lt;TODAY(),"تاريخ النهاية راح",IF(D1001="","تمام، بس بدون تكلفة (ما نقدر نحسب ربحك)",IF(N(J1001)&lt;0,"تحت التكلفة، وانت قاصد",IF(K1001&lt;$B$7,"تمام، بس هامشك أقل من حدّك","جاهز")))))))))))))))</f>
        <v/>
      </c>
      <c r="O1001" s="19" t="b">
        <f>AND(N1001&lt;&gt;"",ISNA(MATCH(N1001,{"رقم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2">
      <c r="A1002" s="13"/>
      <c r="B1002" s="14"/>
      <c r="C1002" s="15"/>
      <c r="D1002" s="15"/>
      <c r="E1002" s="15"/>
      <c r="F1002" s="16"/>
      <c r="G1002" s="15"/>
      <c r="H1002" s="17" t="str">
        <f>IF(OR(C1002="",AND(F1002="",G1002="")),"",IF(G1002&lt;&gt;"",ROUND(G1002,2),IF($B$8="ريال كامل",ROUNDDOWN(C1002*(1-IF(F1002&gt;1,F1002/100,F1002)),0),IF($B$8="ينتهي بـ ٩",ROUND((C1002*(1-IF(F1002&gt;1,F1002/100,F1002))+1)/10,0)*10-1,ROUND(C1002*(1-IF(F1002&gt;1,F1002/100,F1002)),2)))))</f>
        <v/>
      </c>
      <c r="I1002" s="17" t="str">
        <f>IF(OR(C1002="",D1002=""),"",ROUND(C1002/IF($B$5="نعم",1+$B$6,1)-D1002-N(E1002),2))</f>
        <v/>
      </c>
      <c r="J1002" s="17" t="str">
        <f>IF(OR(H1002="",D1002=""),"",ROUND(H1002/IF($B$5="نعم",1+$B$6,1)-D1002-N(E1002),2))</f>
        <v/>
      </c>
      <c r="K1002" s="18" t="str">
        <f>IF(OR(J1002="",N(H1002)&lt;=0),"",J1002/(H1002/IF($B$5="نعم",1+$B$6,1)))</f>
        <v/>
      </c>
      <c r="L1002" s="18" t="str">
        <f>IF(OR(I1002="",J1002="",N(I1002)&lt;=0),"",1-J1002/I1002)</f>
        <v/>
      </c>
      <c r="M1002" s="14"/>
      <c r="N1002" s="19" t="str">
        <f>IF(AND(A1002="",C1002=""),"",IF(A1002="","رقم المنتج ناقص",IF(AND($B$9="سلة",ISERROR(VALUE(A1002))),"رقم المنتج: أرقام إنجليزية بس",IF(COUNTIF($A$11:$A$1010,A1002)&gt;1,"رقم المنتج مكرر",IF(C1002="","السعر الحالي ناقص",IF(H1002="","حط نسبة خصم أو سعر عرض",IF(H1002&lt;=0,"سعر العرض لازم يكون أكبر من صفر",IF(H1002&gt;=C1002,"سعر العرض = السعر أو أعلى",IF(AND(J1002&lt;&gt;"",N(J1002)&lt;0,M1002&lt;&gt;"نعم"),"تحت التكلفة",IF($B$4="","حط نهاية العرض فوق",IF(AND($B$2&lt;&gt;"",$B$4&lt;$B$2),"النهاية قبل البداية",IF($B$4&lt;TODAY(),"تاريخ النهاية راح",IF(D1002="","تمام، بس بدون تكلفة (ما نقدر نحسب ربحك)",IF(N(J1002)&lt;0,"تحت التكلفة، وانت قاصد",IF(K1002&lt;$B$7,"تمام، بس هامشك أقل من حدّك","جاهز")))))))))))))))</f>
        <v/>
      </c>
      <c r="O1002" s="19" t="b">
        <f>AND(N1002&lt;&gt;"",ISNA(MATCH(N1002,{"رقم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3">
      <c r="A1003" s="13"/>
      <c r="B1003" s="14"/>
      <c r="C1003" s="15"/>
      <c r="D1003" s="15"/>
      <c r="E1003" s="15"/>
      <c r="F1003" s="16"/>
      <c r="G1003" s="15"/>
      <c r="H1003" s="17" t="str">
        <f>IF(OR(C1003="",AND(F1003="",G1003="")),"",IF(G1003&lt;&gt;"",ROUND(G1003,2),IF($B$8="ريال كامل",ROUNDDOWN(C1003*(1-IF(F1003&gt;1,F1003/100,F1003)),0),IF($B$8="ينتهي بـ ٩",ROUND((C1003*(1-IF(F1003&gt;1,F1003/100,F1003))+1)/10,0)*10-1,ROUND(C1003*(1-IF(F1003&gt;1,F1003/100,F1003)),2)))))</f>
        <v/>
      </c>
      <c r="I1003" s="17" t="str">
        <f>IF(OR(C1003="",D1003=""),"",ROUND(C1003/IF($B$5="نعم",1+$B$6,1)-D1003-N(E1003),2))</f>
        <v/>
      </c>
      <c r="J1003" s="17" t="str">
        <f>IF(OR(H1003="",D1003=""),"",ROUND(H1003/IF($B$5="نعم",1+$B$6,1)-D1003-N(E1003),2))</f>
        <v/>
      </c>
      <c r="K1003" s="18" t="str">
        <f>IF(OR(J1003="",N(H1003)&lt;=0),"",J1003/(H1003/IF($B$5="نعم",1+$B$6,1)))</f>
        <v/>
      </c>
      <c r="L1003" s="18" t="str">
        <f>IF(OR(I1003="",J1003="",N(I1003)&lt;=0),"",1-J1003/I1003)</f>
        <v/>
      </c>
      <c r="M1003" s="14"/>
      <c r="N1003" s="19" t="str">
        <f>IF(AND(A1003="",C1003=""),"",IF(A1003="","رقم المنتج ناقص",IF(AND($B$9="سلة",ISERROR(VALUE(A1003))),"رقم المنتج: أرقام إنجليزية بس",IF(COUNTIF($A$11:$A$1010,A1003)&gt;1,"رقم المنتج مكرر",IF(C1003="","السعر الحالي ناقص",IF(H1003="","حط نسبة خصم أو سعر عرض",IF(H1003&lt;=0,"سعر العرض لازم يكون أكبر من صفر",IF(H1003&gt;=C1003,"سعر العرض = السعر أو أعلى",IF(AND(J1003&lt;&gt;"",N(J1003)&lt;0,M1003&lt;&gt;"نعم"),"تحت التكلفة",IF($B$4="","حط نهاية العرض فوق",IF(AND($B$2&lt;&gt;"",$B$4&lt;$B$2),"النهاية قبل البداية",IF($B$4&lt;TODAY(),"تاريخ النهاية راح",IF(D1003="","تمام، بس بدون تكلفة (ما نقدر نحسب ربحك)",IF(N(J1003)&lt;0,"تحت التكلفة، وانت قاصد",IF(K1003&lt;$B$7,"تمام، بس هامشك أقل من حدّك","جاهز")))))))))))))))</f>
        <v/>
      </c>
      <c r="O1003" s="19" t="b">
        <f>AND(N1003&lt;&gt;"",ISNA(MATCH(N1003,{"رقم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4">
      <c r="A1004" s="13"/>
      <c r="B1004" s="14"/>
      <c r="C1004" s="15"/>
      <c r="D1004" s="15"/>
      <c r="E1004" s="15"/>
      <c r="F1004" s="16"/>
      <c r="G1004" s="15"/>
      <c r="H1004" s="17" t="str">
        <f>IF(OR(C1004="",AND(F1004="",G1004="")),"",IF(G1004&lt;&gt;"",ROUND(G1004,2),IF($B$8="ريال كامل",ROUNDDOWN(C1004*(1-IF(F1004&gt;1,F1004/100,F1004)),0),IF($B$8="ينتهي بـ ٩",ROUND((C1004*(1-IF(F1004&gt;1,F1004/100,F1004))+1)/10,0)*10-1,ROUND(C1004*(1-IF(F1004&gt;1,F1004/100,F1004)),2)))))</f>
        <v/>
      </c>
      <c r="I1004" s="17" t="str">
        <f>IF(OR(C1004="",D1004=""),"",ROUND(C1004/IF($B$5="نعم",1+$B$6,1)-D1004-N(E1004),2))</f>
        <v/>
      </c>
      <c r="J1004" s="17" t="str">
        <f>IF(OR(H1004="",D1004=""),"",ROUND(H1004/IF($B$5="نعم",1+$B$6,1)-D1004-N(E1004),2))</f>
        <v/>
      </c>
      <c r="K1004" s="18" t="str">
        <f>IF(OR(J1004="",N(H1004)&lt;=0),"",J1004/(H1004/IF($B$5="نعم",1+$B$6,1)))</f>
        <v/>
      </c>
      <c r="L1004" s="18" t="str">
        <f>IF(OR(I1004="",J1004="",N(I1004)&lt;=0),"",1-J1004/I1004)</f>
        <v/>
      </c>
      <c r="M1004" s="14"/>
      <c r="N1004" s="19" t="str">
        <f>IF(AND(A1004="",C1004=""),"",IF(A1004="","رقم المنتج ناقص",IF(AND($B$9="سلة",ISERROR(VALUE(A1004))),"رقم المنتج: أرقام إنجليزية بس",IF(COUNTIF($A$11:$A$1010,A1004)&gt;1,"رقم المنتج مكرر",IF(C1004="","السعر الحالي ناقص",IF(H1004="","حط نسبة خصم أو سعر عرض",IF(H1004&lt;=0,"سعر العرض لازم يكون أكبر من صفر",IF(H1004&gt;=C1004,"سعر العرض = السعر أو أعلى",IF(AND(J1004&lt;&gt;"",N(J1004)&lt;0,M1004&lt;&gt;"نعم"),"تحت التكلفة",IF($B$4="","حط نهاية العرض فوق",IF(AND($B$2&lt;&gt;"",$B$4&lt;$B$2),"النهاية قبل البداية",IF($B$4&lt;TODAY(),"تاريخ النهاية راح",IF(D1004="","تمام، بس بدون تكلفة (ما نقدر نحسب ربحك)",IF(N(J1004)&lt;0,"تحت التكلفة، وانت قاصد",IF(K1004&lt;$B$7,"تمام، بس هامشك أقل من حدّك","جاهز")))))))))))))))</f>
        <v/>
      </c>
      <c r="O1004" s="19" t="b">
        <f>AND(N1004&lt;&gt;"",ISNA(MATCH(N1004,{"رقم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5">
      <c r="A1005" s="13"/>
      <c r="B1005" s="14"/>
      <c r="C1005" s="15"/>
      <c r="D1005" s="15"/>
      <c r="E1005" s="15"/>
      <c r="F1005" s="16"/>
      <c r="G1005" s="15"/>
      <c r="H1005" s="17" t="str">
        <f>IF(OR(C1005="",AND(F1005="",G1005="")),"",IF(G1005&lt;&gt;"",ROUND(G1005,2),IF($B$8="ريال كامل",ROUNDDOWN(C1005*(1-IF(F1005&gt;1,F1005/100,F1005)),0),IF($B$8="ينتهي بـ ٩",ROUND((C1005*(1-IF(F1005&gt;1,F1005/100,F1005))+1)/10,0)*10-1,ROUND(C1005*(1-IF(F1005&gt;1,F1005/100,F1005)),2)))))</f>
        <v/>
      </c>
      <c r="I1005" s="17" t="str">
        <f>IF(OR(C1005="",D1005=""),"",ROUND(C1005/IF($B$5="نعم",1+$B$6,1)-D1005-N(E1005),2))</f>
        <v/>
      </c>
      <c r="J1005" s="17" t="str">
        <f>IF(OR(H1005="",D1005=""),"",ROUND(H1005/IF($B$5="نعم",1+$B$6,1)-D1005-N(E1005),2))</f>
        <v/>
      </c>
      <c r="K1005" s="18" t="str">
        <f>IF(OR(J1005="",N(H1005)&lt;=0),"",J1005/(H1005/IF($B$5="نعم",1+$B$6,1)))</f>
        <v/>
      </c>
      <c r="L1005" s="18" t="str">
        <f>IF(OR(I1005="",J1005="",N(I1005)&lt;=0),"",1-J1005/I1005)</f>
        <v/>
      </c>
      <c r="M1005" s="14"/>
      <c r="N1005" s="19" t="str">
        <f>IF(AND(A1005="",C1005=""),"",IF(A1005="","رقم المنتج ناقص",IF(AND($B$9="سلة",ISERROR(VALUE(A1005))),"رقم المنتج: أرقام إنجليزية بس",IF(COUNTIF($A$11:$A$1010,A1005)&gt;1,"رقم المنتج مكرر",IF(C1005="","السعر الحالي ناقص",IF(H1005="","حط نسبة خصم أو سعر عرض",IF(H1005&lt;=0,"سعر العرض لازم يكون أكبر من صفر",IF(H1005&gt;=C1005,"سعر العرض = السعر أو أعلى",IF(AND(J1005&lt;&gt;"",N(J1005)&lt;0,M1005&lt;&gt;"نعم"),"تحت التكلفة",IF($B$4="","حط نهاية العرض فوق",IF(AND($B$2&lt;&gt;"",$B$4&lt;$B$2),"النهاية قبل البداية",IF($B$4&lt;TODAY(),"تاريخ النهاية راح",IF(D1005="","تمام، بس بدون تكلفة (ما نقدر نحسب ربحك)",IF(N(J1005)&lt;0,"تحت التكلفة، وانت قاصد",IF(K1005&lt;$B$7,"تمام، بس هامشك أقل من حدّك","جاهز")))))))))))))))</f>
        <v/>
      </c>
      <c r="O1005" s="19" t="b">
        <f>AND(N1005&lt;&gt;"",ISNA(MATCH(N1005,{"رقم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6">
      <c r="A1006" s="13"/>
      <c r="B1006" s="14"/>
      <c r="C1006" s="15"/>
      <c r="D1006" s="15"/>
      <c r="E1006" s="15"/>
      <c r="F1006" s="16"/>
      <c r="G1006" s="15"/>
      <c r="H1006" s="17" t="str">
        <f>IF(OR(C1006="",AND(F1006="",G1006="")),"",IF(G1006&lt;&gt;"",ROUND(G1006,2),IF($B$8="ريال كامل",ROUNDDOWN(C1006*(1-IF(F1006&gt;1,F1006/100,F1006)),0),IF($B$8="ينتهي بـ ٩",ROUND((C1006*(1-IF(F1006&gt;1,F1006/100,F1006))+1)/10,0)*10-1,ROUND(C1006*(1-IF(F1006&gt;1,F1006/100,F1006)),2)))))</f>
        <v/>
      </c>
      <c r="I1006" s="17" t="str">
        <f>IF(OR(C1006="",D1006=""),"",ROUND(C1006/IF($B$5="نعم",1+$B$6,1)-D1006-N(E1006),2))</f>
        <v/>
      </c>
      <c r="J1006" s="17" t="str">
        <f>IF(OR(H1006="",D1006=""),"",ROUND(H1006/IF($B$5="نعم",1+$B$6,1)-D1006-N(E1006),2))</f>
        <v/>
      </c>
      <c r="K1006" s="18" t="str">
        <f>IF(OR(J1006="",N(H1006)&lt;=0),"",J1006/(H1006/IF($B$5="نعم",1+$B$6,1)))</f>
        <v/>
      </c>
      <c r="L1006" s="18" t="str">
        <f>IF(OR(I1006="",J1006="",N(I1006)&lt;=0),"",1-J1006/I1006)</f>
        <v/>
      </c>
      <c r="M1006" s="14"/>
      <c r="N1006" s="19" t="str">
        <f>IF(AND(A1006="",C1006=""),"",IF(A1006="","رقم المنتج ناقص",IF(AND($B$9="سلة",ISERROR(VALUE(A1006))),"رقم المنتج: أرقام إنجليزية بس",IF(COUNTIF($A$11:$A$1010,A1006)&gt;1,"رقم المنتج مكرر",IF(C1006="","السعر الحالي ناقص",IF(H1006="","حط نسبة خصم أو سعر عرض",IF(H1006&lt;=0,"سعر العرض لازم يكون أكبر من صفر",IF(H1006&gt;=C1006,"سعر العرض = السعر أو أعلى",IF(AND(J1006&lt;&gt;"",N(J1006)&lt;0,M1006&lt;&gt;"نعم"),"تحت التكلفة",IF($B$4="","حط نهاية العرض فوق",IF(AND($B$2&lt;&gt;"",$B$4&lt;$B$2),"النهاية قبل البداية",IF($B$4&lt;TODAY(),"تاريخ النهاية راح",IF(D1006="","تمام، بس بدون تكلفة (ما نقدر نحسب ربحك)",IF(N(J1006)&lt;0,"تحت التكلفة، وانت قاصد",IF(K1006&lt;$B$7,"تمام، بس هامشك أقل من حدّك","جاهز")))))))))))))))</f>
        <v/>
      </c>
      <c r="O1006" s="19" t="b">
        <f>AND(N1006&lt;&gt;"",ISNA(MATCH(N1006,{"رقم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7">
      <c r="A1007" s="13"/>
      <c r="B1007" s="14"/>
      <c r="C1007" s="15"/>
      <c r="D1007" s="15"/>
      <c r="E1007" s="15"/>
      <c r="F1007" s="16"/>
      <c r="G1007" s="15"/>
      <c r="H1007" s="17" t="str">
        <f>IF(OR(C1007="",AND(F1007="",G1007="")),"",IF(G1007&lt;&gt;"",ROUND(G1007,2),IF($B$8="ريال كامل",ROUNDDOWN(C1007*(1-IF(F1007&gt;1,F1007/100,F1007)),0),IF($B$8="ينتهي بـ ٩",ROUND((C1007*(1-IF(F1007&gt;1,F1007/100,F1007))+1)/10,0)*10-1,ROUND(C1007*(1-IF(F1007&gt;1,F1007/100,F1007)),2)))))</f>
        <v/>
      </c>
      <c r="I1007" s="17" t="str">
        <f>IF(OR(C1007="",D1007=""),"",ROUND(C1007/IF($B$5="نعم",1+$B$6,1)-D1007-N(E1007),2))</f>
        <v/>
      </c>
      <c r="J1007" s="17" t="str">
        <f>IF(OR(H1007="",D1007=""),"",ROUND(H1007/IF($B$5="نعم",1+$B$6,1)-D1007-N(E1007),2))</f>
        <v/>
      </c>
      <c r="K1007" s="18" t="str">
        <f>IF(OR(J1007="",N(H1007)&lt;=0),"",J1007/(H1007/IF($B$5="نعم",1+$B$6,1)))</f>
        <v/>
      </c>
      <c r="L1007" s="18" t="str">
        <f>IF(OR(I1007="",J1007="",N(I1007)&lt;=0),"",1-J1007/I1007)</f>
        <v/>
      </c>
      <c r="M1007" s="14"/>
      <c r="N1007" s="19" t="str">
        <f>IF(AND(A1007="",C1007=""),"",IF(A1007="","رقم المنتج ناقص",IF(AND($B$9="سلة",ISERROR(VALUE(A1007))),"رقم المنتج: أرقام إنجليزية بس",IF(COUNTIF($A$11:$A$1010,A1007)&gt;1,"رقم المنتج مكرر",IF(C1007="","السعر الحالي ناقص",IF(H1007="","حط نسبة خصم أو سعر عرض",IF(H1007&lt;=0,"سعر العرض لازم يكون أكبر من صفر",IF(H1007&gt;=C1007,"سعر العرض = السعر أو أعلى",IF(AND(J1007&lt;&gt;"",N(J1007)&lt;0,M1007&lt;&gt;"نعم"),"تحت التكلفة",IF($B$4="","حط نهاية العرض فوق",IF(AND($B$2&lt;&gt;"",$B$4&lt;$B$2),"النهاية قبل البداية",IF($B$4&lt;TODAY(),"تاريخ النهاية راح",IF(D1007="","تمام، بس بدون تكلفة (ما نقدر نحسب ربحك)",IF(N(J1007)&lt;0,"تحت التكلفة، وانت قاصد",IF(K1007&lt;$B$7,"تمام، بس هامشك أقل من حدّك","جاهز")))))))))))))))</f>
        <v/>
      </c>
      <c r="O1007" s="19" t="b">
        <f>AND(N1007&lt;&gt;"",ISNA(MATCH(N1007,{"رقم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8">
      <c r="A1008" s="13"/>
      <c r="B1008" s="14"/>
      <c r="C1008" s="15"/>
      <c r="D1008" s="15"/>
      <c r="E1008" s="15"/>
      <c r="F1008" s="16"/>
      <c r="G1008" s="15"/>
      <c r="H1008" s="17" t="str">
        <f>IF(OR(C1008="",AND(F1008="",G1008="")),"",IF(G1008&lt;&gt;"",ROUND(G1008,2),IF($B$8="ريال كامل",ROUNDDOWN(C1008*(1-IF(F1008&gt;1,F1008/100,F1008)),0),IF($B$8="ينتهي بـ ٩",ROUND((C1008*(1-IF(F1008&gt;1,F1008/100,F1008))+1)/10,0)*10-1,ROUND(C1008*(1-IF(F1008&gt;1,F1008/100,F1008)),2)))))</f>
        <v/>
      </c>
      <c r="I1008" s="17" t="str">
        <f>IF(OR(C1008="",D1008=""),"",ROUND(C1008/IF($B$5="نعم",1+$B$6,1)-D1008-N(E1008),2))</f>
        <v/>
      </c>
      <c r="J1008" s="17" t="str">
        <f>IF(OR(H1008="",D1008=""),"",ROUND(H1008/IF($B$5="نعم",1+$B$6,1)-D1008-N(E1008),2))</f>
        <v/>
      </c>
      <c r="K1008" s="18" t="str">
        <f>IF(OR(J1008="",N(H1008)&lt;=0),"",J1008/(H1008/IF($B$5="نعم",1+$B$6,1)))</f>
        <v/>
      </c>
      <c r="L1008" s="18" t="str">
        <f>IF(OR(I1008="",J1008="",N(I1008)&lt;=0),"",1-J1008/I1008)</f>
        <v/>
      </c>
      <c r="M1008" s="14"/>
      <c r="N1008" s="19" t="str">
        <f>IF(AND(A1008="",C1008=""),"",IF(A1008="","رقم المنتج ناقص",IF(AND($B$9="سلة",ISERROR(VALUE(A1008))),"رقم المنتج: أرقام إنجليزية بس",IF(COUNTIF($A$11:$A$1010,A1008)&gt;1,"رقم المنتج مكرر",IF(C1008="","السعر الحالي ناقص",IF(H1008="","حط نسبة خصم أو سعر عرض",IF(H1008&lt;=0,"سعر العرض لازم يكون أكبر من صفر",IF(H1008&gt;=C1008,"سعر العرض = السعر أو أعلى",IF(AND(J1008&lt;&gt;"",N(J1008)&lt;0,M1008&lt;&gt;"نعم"),"تحت التكلفة",IF($B$4="","حط نهاية العرض فوق",IF(AND($B$2&lt;&gt;"",$B$4&lt;$B$2),"النهاية قبل البداية",IF($B$4&lt;TODAY(),"تاريخ النهاية راح",IF(D1008="","تمام، بس بدون تكلفة (ما نقدر نحسب ربحك)",IF(N(J1008)&lt;0,"تحت التكلفة، وانت قاصد",IF(K1008&lt;$B$7,"تمام، بس هامشك أقل من حدّك","جاهز")))))))))))))))</f>
        <v/>
      </c>
      <c r="O1008" s="19" t="b">
        <f>AND(N1008&lt;&gt;"",ISNA(MATCH(N1008,{"رقم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09">
      <c r="A1009" s="13"/>
      <c r="B1009" s="14"/>
      <c r="C1009" s="15"/>
      <c r="D1009" s="15"/>
      <c r="E1009" s="15"/>
      <c r="F1009" s="16"/>
      <c r="G1009" s="15"/>
      <c r="H1009" s="17" t="str">
        <f>IF(OR(C1009="",AND(F1009="",G1009="")),"",IF(G1009&lt;&gt;"",ROUND(G1009,2),IF($B$8="ريال كامل",ROUNDDOWN(C1009*(1-IF(F1009&gt;1,F1009/100,F1009)),0),IF($B$8="ينتهي بـ ٩",ROUND((C1009*(1-IF(F1009&gt;1,F1009/100,F1009))+1)/10,0)*10-1,ROUND(C1009*(1-IF(F1009&gt;1,F1009/100,F1009)),2)))))</f>
        <v/>
      </c>
      <c r="I1009" s="17" t="str">
        <f>IF(OR(C1009="",D1009=""),"",ROUND(C1009/IF($B$5="نعم",1+$B$6,1)-D1009-N(E1009),2))</f>
        <v/>
      </c>
      <c r="J1009" s="17" t="str">
        <f>IF(OR(H1009="",D1009=""),"",ROUND(H1009/IF($B$5="نعم",1+$B$6,1)-D1009-N(E1009),2))</f>
        <v/>
      </c>
      <c r="K1009" s="18" t="str">
        <f>IF(OR(J1009="",N(H1009)&lt;=0),"",J1009/(H1009/IF($B$5="نعم",1+$B$6,1)))</f>
        <v/>
      </c>
      <c r="L1009" s="18" t="str">
        <f>IF(OR(I1009="",J1009="",N(I1009)&lt;=0),"",1-J1009/I1009)</f>
        <v/>
      </c>
      <c r="M1009" s="14"/>
      <c r="N1009" s="19" t="str">
        <f>IF(AND(A1009="",C1009=""),"",IF(A1009="","رقم المنتج ناقص",IF(AND($B$9="سلة",ISERROR(VALUE(A1009))),"رقم المنتج: أرقام إنجليزية بس",IF(COUNTIF($A$11:$A$1010,A1009)&gt;1,"رقم المنتج مكرر",IF(C1009="","السعر الحالي ناقص",IF(H1009="","حط نسبة خصم أو سعر عرض",IF(H1009&lt;=0,"سعر العرض لازم يكون أكبر من صفر",IF(H1009&gt;=C1009,"سعر العرض = السعر أو أعلى",IF(AND(J1009&lt;&gt;"",N(J1009)&lt;0,M1009&lt;&gt;"نعم"),"تحت التكلفة",IF($B$4="","حط نهاية العرض فوق",IF(AND($B$2&lt;&gt;"",$B$4&lt;$B$2),"النهاية قبل البداية",IF($B$4&lt;TODAY(),"تاريخ النهاية راح",IF(D1009="","تمام، بس بدون تكلفة (ما نقدر نحسب ربحك)",IF(N(J1009)&lt;0,"تحت التكلفة، وانت قاصد",IF(K1009&lt;$B$7,"تمام، بس هامشك أقل من حدّك","جاهز")))))))))))))))</f>
        <v/>
      </c>
      <c r="O1009" s="19" t="b">
        <f>AND(N1009&lt;&gt;"",ISNA(MATCH(N1009,{"رقم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row r="1010">
      <c r="A1010" s="13"/>
      <c r="B1010" s="14"/>
      <c r="C1010" s="15"/>
      <c r="D1010" s="15"/>
      <c r="E1010" s="15"/>
      <c r="F1010" s="16"/>
      <c r="G1010" s="15"/>
      <c r="H1010" s="17" t="str">
        <f>IF(OR(C1010="",AND(F1010="",G1010="")),"",IF(G1010&lt;&gt;"",ROUND(G1010,2),IF($B$8="ريال كامل",ROUNDDOWN(C1010*(1-IF(F1010&gt;1,F1010/100,F1010)),0),IF($B$8="ينتهي بـ ٩",ROUND((C1010*(1-IF(F1010&gt;1,F1010/100,F1010))+1)/10,0)*10-1,ROUND(C1010*(1-IF(F1010&gt;1,F1010/100,F1010)),2)))))</f>
        <v/>
      </c>
      <c r="I1010" s="17" t="str">
        <f>IF(OR(C1010="",D1010=""),"",ROUND(C1010/IF($B$5="نعم",1+$B$6,1)-D1010-N(E1010),2))</f>
        <v/>
      </c>
      <c r="J1010" s="17" t="str">
        <f>IF(OR(H1010="",D1010=""),"",ROUND(H1010/IF($B$5="نعم",1+$B$6,1)-D1010-N(E1010),2))</f>
        <v/>
      </c>
      <c r="K1010" s="18" t="str">
        <f>IF(OR(J1010="",N(H1010)&lt;=0),"",J1010/(H1010/IF($B$5="نعم",1+$B$6,1)))</f>
        <v/>
      </c>
      <c r="L1010" s="18" t="str">
        <f>IF(OR(I1010="",J1010="",N(I1010)&lt;=0),"",1-J1010/I1010)</f>
        <v/>
      </c>
      <c r="M1010" s="14"/>
      <c r="N1010" s="19" t="str">
        <f>IF(AND(A1010="",C1010=""),"",IF(A1010="","رقم المنتج ناقص",IF(AND($B$9="سلة",ISERROR(VALUE(A1010))),"رقم المنتج: أرقام إنجليزية بس",IF(COUNTIF($A$11:$A$1010,A1010)&gt;1,"رقم المنتج مكرر",IF(C1010="","السعر الحالي ناقص",IF(H1010="","حط نسبة خصم أو سعر عرض",IF(H1010&lt;=0,"سعر العرض لازم يكون أكبر من صفر",IF(H1010&gt;=C1010,"سعر العرض = السعر أو أعلى",IF(AND(J1010&lt;&gt;"",N(J1010)&lt;0,M1010&lt;&gt;"نعم"),"تحت التكلفة",IF($B$4="","حط نهاية العرض فوق",IF(AND($B$2&lt;&gt;"",$B$4&lt;$B$2),"النهاية قبل البداية",IF($B$4&lt;TODAY(),"تاريخ النهاية راح",IF(D1010="","تمام، بس بدون تكلفة (ما نقدر نحسب ربحك)",IF(N(J1010)&lt;0,"تحت التكلفة، وانت قاصد",IF(K1010&lt;$B$7,"تمام، بس هامشك أقل من حدّك","جاهز")))))))))))))))</f>
        <v/>
      </c>
      <c r="O1010" s="19" t="b">
        <f>AND(N1010&lt;&gt;"",ISNA(MATCH(N1010,{"رقم المنتج ناقص","رقم المنتج: أرقام إنجليزية بس","رقم المنتج مكرر","السعر الحالي ناقص","حط نسبة خصم أو سعر عرض","سعر العرض لازم يكون أكبر من صفر","سعر العرض = السعر أو أعلى","تحت التكلفة","حط نهاية العرض فوق","النهاية قبل البداية","تاريخ النهاية راح"},0)))</f>
        <v>0</v>
      </c>
    </row>
  </sheetData>
  <sheetProtection sheet="1" objects="1" scenarios="1" formatColumns="0" formatRows="0"/>
  <conditionalFormatting sqref="A11:N1010">
    <cfRule type="expression" dxfId="0" priority="1">
      <formula>AND($N11&lt;&gt;"",$O11=FALSE)</formula>
    </cfRule>
    <cfRule type="expression" dxfId="1" priority="2">
      <formula>AND($O11=TRUE,$N11&lt;&gt;"جاهز")</formula>
    </cfRule>
  </conditionalFormatting>
  <conditionalFormatting sqref="N11:N1010">
    <cfRule type="expression" dxfId="2" priority="3">
      <formula>$N11="جاهز"</formula>
    </cfRule>
  </conditionalFormatting>
  <dataValidations count="3">
    <dataValidation type="list" allowBlank="0" showErrorMessage="1" sqref="B5">
      <formula1>"نعم,لا"</formula1>
    </dataValidation>
    <dataValidation type="list" allowBlank="0" showErrorMessage="1" sqref="B8">
      <formula1>"بدون تقريب,ريال كامل,ينتهي بـ ٩"</formula1>
    </dataValidation>
    <dataValidation type="list" allowBlank="0" showErrorMessage="1" sqref="B9">
      <formula1>"سلة,زد"</formula1>
    </dataValidation>
  </dataValidations>
  <pageMargins left="0.5" right="0.5" top="0.5" bottom="0.5" header="0.3" footer="0.3"/>
  <pageSetup orientation="landscape" fitToWidth="1" fitToHeight="0"/>
  <ignoredErrors>
    <ignoredError sqref="A11:A1010" numberStoredAsText="1"/>
  </ignoredErrors>
  <legacyDrawing r:id="rId1"/>
</worksheet>
</file>

<file path=xl/worksheets/sheet2.xml><?xml version="1.0" encoding="utf-8"?>
<worksheet xmlns="http://schemas.openxmlformats.org/spreadsheetml/2006/main" xmlns:r="http://schemas.openxmlformats.org/officeDocument/2006/relationships">
  <dimension ref="A1:B2"/>
  <sheetViews>
    <sheetView workbookViewId="0"/>
  </sheetViews>
  <sheetFormatPr defaultRowHeight="16"/>
  <cols>
    <col min="1" max="1" width="16" customWidth="1" style="21"/>
    <col min="2" max="2" width="14" customWidth="1" style="22"/>
  </cols>
  <sheetData>
    <row r="1">
      <c r="A1" s="20" t="str">
        <f>IF('١- خطة العرض'!B9="زد","sku","product_id")</f>
        <v>product_id</v>
      </c>
      <c r="B1" s="20" t="s">
        <v>45</v>
      </c>
    </row>
    <row r="2">
      <c r="A2" s="21" t="str" cm="1">
        <f t="array" ref="A2:A2">IFERROR(_xlfn._xlws.FILTER('١- خطة العرض'!A11:A1010,'١- خطة العرض'!O11:O1010=TRUE),"")</f>
        <v/>
      </c>
      <c r="B2" s="22" t="str" cm="1">
        <f t="array" ref="B2:B2">IFERROR(_xlfn._xlws.FILTER('١- خطة العرض'!H11:H1010,'١- خطة العرض'!O11:O1010=TRUE),"")</f>
        <v/>
      </c>
    </row>
  </sheetData>
  <sheetProtection sheet="1" objects="1" scenarios="1"/>
  <pageMargins left="0.5" right="0.5" top="0.5" bottom="0.5" header="0.3" footer="0.3"/>
  <ignoredErrors>
    <ignoredError sqref="A2:A1010" numberStoredAsText="1"/>
  </ignoredErrors>
</worksheet>
</file>

<file path=xl/worksheets/sheet3.xml><?xml version="1.0" encoding="utf-8"?>
<worksheet xmlns="http://schemas.openxmlformats.org/spreadsheetml/2006/main" xmlns:r="http://schemas.openxmlformats.org/officeDocument/2006/relationships">
  <sheetViews>
    <sheetView rightToLeft="1" showGridLines="0" workbookViewId="0"/>
  </sheetViews>
  <sheetFormatPr defaultRowHeight="18"/>
  <cols>
    <col min="1" max="1" width="110" customWidth="1"/>
  </cols>
  <sheetData>
    <row r="1">
      <c r="A1" s="23" t="s">
        <v>46</v>
      </c>
    </row>
    <row r="2" ht="34" customHeight="1">
      <c r="A2" s="25" t="s">
        <v>47</v>
      </c>
    </row>
    <row r="4">
      <c r="A4" s="24" t="s">
        <v>48</v>
      </c>
    </row>
    <row r="5" ht="34" customHeight="1">
      <c r="A5" s="25" t="s">
        <v>49</v>
      </c>
    </row>
    <row r="6" ht="34" customHeight="1">
      <c r="A6" s="25" t="s">
        <v>50</v>
      </c>
    </row>
    <row r="7">
      <c r="A7" s="25" t="s">
        <v>51</v>
      </c>
    </row>
    <row r="8">
      <c r="A8" s="25" t="s">
        <v>52</v>
      </c>
    </row>
    <row r="9" ht="34" customHeight="1">
      <c r="A9" s="25" t="s">
        <v>53</v>
      </c>
    </row>
    <row r="10">
      <c r="A10" s="25" t="s">
        <v>54</v>
      </c>
    </row>
    <row r="11">
      <c r="A11" s="25" t="s">
        <v>55</v>
      </c>
    </row>
    <row r="13">
      <c r="A13" s="24" t="s">
        <v>56</v>
      </c>
    </row>
    <row r="14" ht="34" customHeight="1">
      <c r="A14" s="25" t="s">
        <v>57</v>
      </c>
    </row>
    <row r="15" ht="34" customHeight="1">
      <c r="A15" s="25" t="s">
        <v>58</v>
      </c>
    </row>
    <row r="17">
      <c r="A17" s="24" t="s">
        <v>59</v>
      </c>
    </row>
    <row r="18" ht="34" customHeight="1">
      <c r="A18" s="25" t="s">
        <v>60</v>
      </c>
    </row>
    <row r="20">
      <c r="A20" s="24" t="s">
        <v>61</v>
      </c>
    </row>
    <row r="21">
      <c r="A21" s="25" t="s">
        <v>62</v>
      </c>
    </row>
    <row r="23">
      <c r="A23" s="24" t="s">
        <v>63</v>
      </c>
    </row>
  </sheetData>
  <pageMargins left="0.5" right="0.5" top="0.5" bottom="0.5"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ملف أسعار العرض</dc:title>
  <dc:creator>Grovlix</dc:creator>
</cp:coreProperties>
</file>