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بدأ هنا" sheetId="1" state="visible" r:id="rId1"/>
    <sheet name="تقويم نوفمبر" sheetId="2" state="visible" r:id="rId2"/>
    <sheet name="١١.١١" sheetId="3" state="visible" r:id="rId3"/>
    <sheet name="الجمعة البيضاء" sheetId="4" state="visible" r:id="rId4"/>
    <sheet name="الويكند" sheetId="5" state="visible" r:id="rId5"/>
    <sheet name="ليلة العرض" sheetId="6" state="visible" r:id="rId6"/>
    <sheet name="صباح بعد العرض" sheetId="7" state="visible" r:id="rId7"/>
    <sheet name="وش يرجع لحاله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/m/yyyy"/>
    <numFmt numFmtId="166" formatCode="hh:mm"/>
  </numFmts>
  <fonts count="19">
    <font>
      <name val="Calibri"/>
      <family val="2"/>
      <color theme="1"/>
      <sz val="11"/>
      <scheme val="minor"/>
    </font>
    <font>
      <name val="Arial"/>
      <b val="1"/>
      <color rgb="000F766E"/>
      <sz val="18"/>
    </font>
    <font>
      <name val="Arial"/>
      <color rgb="006B7280"/>
      <sz val="12"/>
    </font>
    <font>
      <name val="Arial"/>
      <b val="1"/>
      <color rgb="001F2937"/>
      <sz val="13"/>
    </font>
    <font>
      <name val="Arial"/>
      <b val="1"/>
      <color rgb="000F766E"/>
      <sz val="11"/>
    </font>
    <font>
      <name val="Arial"/>
      <color rgb="001F2937"/>
      <sz val="11"/>
    </font>
    <font>
      <name val="Arial"/>
      <b val="1"/>
      <color rgb="009B1C1C"/>
      <sz val="12"/>
    </font>
    <font>
      <name val="Arial"/>
      <b val="1"/>
      <color rgb="0092400E"/>
      <sz val="12"/>
    </font>
    <font>
      <name val="Arial"/>
      <b val="1"/>
      <color rgb="00166534"/>
      <sz val="12"/>
    </font>
    <font>
      <name val="Arial"/>
      <color rgb="000F766E"/>
      <sz val="11"/>
      <u val="single"/>
    </font>
    <font>
      <name val="Arial"/>
      <b val="1"/>
      <color rgb="000F766E"/>
      <sz val="12"/>
    </font>
    <font>
      <name val="Arial"/>
      <b val="1"/>
      <color rgb="000F766E"/>
      <sz val="12"/>
      <u val="single"/>
    </font>
    <font>
      <name val="Arial"/>
      <color rgb="006B7280"/>
      <sz val="9"/>
    </font>
    <font>
      <name val="Arial"/>
      <b val="1"/>
      <color rgb="000F766E"/>
      <sz val="16"/>
    </font>
    <font>
      <name val="Arial"/>
      <color rgb="006B7280"/>
      <sz val="10"/>
    </font>
    <font>
      <name val="Arial"/>
      <b val="1"/>
      <color rgb="001F2937"/>
      <sz val="10"/>
    </font>
    <font>
      <name val="Arial"/>
      <color rgb="001F2937"/>
      <sz val="10"/>
    </font>
    <font>
      <name val="Arial"/>
      <b val="1"/>
      <color rgb="001F2937"/>
      <sz val="11"/>
    </font>
    <font>
      <name val="Arial"/>
      <color rgb="009B1C1C"/>
      <sz val="10"/>
    </font>
  </fonts>
  <fills count="4">
    <fill>
      <patternFill/>
    </fill>
    <fill>
      <patternFill patternType="gray125"/>
    </fill>
    <fill>
      <patternFill patternType="solid">
        <fgColor rgb="00E6F4F1"/>
        <bgColor rgb="00E6F4F1"/>
      </patternFill>
    </fill>
    <fill>
      <patternFill patternType="solid">
        <fgColor rgb="00FFF4CC"/>
        <bgColor rgb="00FFF4C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 readingOrder="2"/>
    </xf>
    <xf numFmtId="0" fontId="1" fillId="0" borderId="0" applyAlignment="1" pivotButton="0" quotePrefix="0" xfId="0">
      <alignment horizontal="right" vertical="top" wrapText="1" readingOrder="2"/>
    </xf>
    <xf numFmtId="0" fontId="2" fillId="0" borderId="0" applyAlignment="1" pivotButton="0" quotePrefix="0" xfId="0">
      <alignment horizontal="right" vertical="top" wrapText="1" readingOrder="2"/>
    </xf>
    <xf numFmtId="0" fontId="0" fillId="0" borderId="0" applyAlignment="1" pivotButton="0" quotePrefix="0" xfId="0">
      <alignment horizontal="right" vertical="top" wrapText="1" readingOrder="2"/>
    </xf>
    <xf numFmtId="0" fontId="3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center" vertical="center" wrapText="1" readingOrder="2"/>
    </xf>
    <xf numFmtId="0" fontId="5" fillId="0" borderId="0" applyAlignment="1" pivotButton="0" quotePrefix="0" xfId="0">
      <alignment horizontal="right" vertical="top" wrapText="1" readingOrder="2"/>
    </xf>
    <xf numFmtId="0" fontId="6" fillId="0" borderId="0" applyAlignment="1" pivotButton="0" quotePrefix="0" xfId="0">
      <alignment horizontal="center" vertical="center" wrapText="1" readingOrder="2"/>
    </xf>
    <xf numFmtId="0" fontId="7" fillId="0" borderId="0" applyAlignment="1" pivotButton="0" quotePrefix="0" xfId="0">
      <alignment horizontal="center" vertical="center" wrapText="1" readingOrder="2"/>
    </xf>
    <xf numFmtId="0" fontId="8" fillId="0" borderId="0" applyAlignment="1" pivotButton="0" quotePrefix="0" xfId="0">
      <alignment horizontal="center" vertical="center" wrapText="1" readingOrder="2"/>
    </xf>
    <xf numFmtId="0" fontId="9" fillId="0" borderId="0" applyAlignment="1" pivotButton="0" quotePrefix="0" xfId="0">
      <alignment horizontal="right" vertical="top" wrapText="1" readingOrder="2"/>
    </xf>
    <xf numFmtId="0" fontId="10" fillId="0" borderId="0" applyAlignment="1" pivotButton="0" quotePrefix="0" xfId="0">
      <alignment horizontal="right" vertical="top" wrapText="1" readingOrder="2"/>
    </xf>
    <xf numFmtId="0" fontId="11" fillId="0" borderId="0" applyAlignment="1" pivotButton="0" quotePrefix="0" xfId="0">
      <alignment horizontal="right" vertical="top" wrapText="1" readingOrder="2"/>
    </xf>
    <xf numFmtId="0" fontId="12" fillId="0" borderId="0" applyAlignment="1" pivotButton="0" quotePrefix="0" xfId="0">
      <alignment horizontal="right" vertical="top" wrapText="1" readingOrder="2"/>
    </xf>
    <xf numFmtId="0" fontId="13" fillId="0" borderId="0" applyAlignment="1" pivotButton="0" quotePrefix="0" xfId="0">
      <alignment horizontal="right" vertical="center" readingOrder="2"/>
    </xf>
    <xf numFmtId="0" fontId="14" fillId="0" borderId="0" applyAlignment="1" pivotButton="0" quotePrefix="0" xfId="0">
      <alignment horizontal="right" vertical="top" wrapText="1" readingOrder="2"/>
    </xf>
    <xf numFmtId="0" fontId="15" fillId="2" borderId="1" applyAlignment="1" pivotButton="0" quotePrefix="0" xfId="0">
      <alignment horizontal="center" vertical="center" wrapText="1" readingOrder="2"/>
    </xf>
    <xf numFmtId="165" fontId="16" fillId="0" borderId="1" applyAlignment="1" pivotButton="0" quotePrefix="0" xfId="0">
      <alignment horizontal="center" vertical="center" wrapText="1" readingOrder="2"/>
    </xf>
    <xf numFmtId="0" fontId="16" fillId="0" borderId="1" applyAlignment="1" pivotButton="0" quotePrefix="0" xfId="0">
      <alignment horizontal="center" vertical="center" wrapText="1" readingOrder="2"/>
    </xf>
    <xf numFmtId="0" fontId="15" fillId="0" borderId="1" applyAlignment="1" pivotButton="0" quotePrefix="0" xfId="0">
      <alignment horizontal="right" vertical="top" wrapText="1" readingOrder="2"/>
    </xf>
    <xf numFmtId="0" fontId="16" fillId="0" borderId="1" applyAlignment="1" pivotButton="0" quotePrefix="0" xfId="0">
      <alignment horizontal="right" vertical="top" wrapText="1" readingOrder="2"/>
    </xf>
    <xf numFmtId="0" fontId="12" fillId="0" borderId="0" applyAlignment="1" pivotButton="0" quotePrefix="0" xfId="0">
      <alignment horizontal="center" vertical="center" wrapText="1" readingOrder="2"/>
    </xf>
    <xf numFmtId="0" fontId="17" fillId="0" borderId="1" applyAlignment="1" pivotButton="0" quotePrefix="0" xfId="0">
      <alignment horizontal="right" readingOrder="2"/>
    </xf>
    <xf numFmtId="0" fontId="17" fillId="0" borderId="0" applyAlignment="1" pivotButton="0" quotePrefix="0" xfId="0">
      <alignment horizontal="right" vertical="top" wrapText="1" readingOrder="2"/>
    </xf>
    <xf numFmtId="165" fontId="17" fillId="3" borderId="1" applyAlignment="1" applyProtection="1" pivotButton="0" quotePrefix="0" xfId="0">
      <alignment horizontal="center" vertical="center" wrapText="1" readingOrder="2"/>
      <protection locked="0" hidden="0"/>
    </xf>
    <xf numFmtId="166" fontId="17" fillId="3" borderId="1" applyAlignment="1" applyProtection="1" pivotButton="0" quotePrefix="0" xfId="0">
      <alignment horizontal="center" vertical="center" wrapText="1" readingOrder="2"/>
      <protection locked="0" hidden="0"/>
    </xf>
    <xf numFmtId="0" fontId="12" fillId="0" borderId="0" pivotButton="0" quotePrefix="0" xfId="0"/>
    <xf numFmtId="0" fontId="12" fillId="0" borderId="1" applyAlignment="1" pivotButton="0" quotePrefix="0" xfId="0">
      <alignment horizontal="right" vertical="top" wrapText="1" readingOrder="2"/>
    </xf>
    <xf numFmtId="0" fontId="16" fillId="0" borderId="1" applyAlignment="1" applyProtection="1" pivotButton="0" quotePrefix="0" xfId="0">
      <alignment horizontal="right" vertical="top" wrapText="1" readingOrder="2"/>
      <protection locked="0" hidden="0"/>
    </xf>
    <xf numFmtId="165" fontId="16" fillId="0" borderId="1" applyAlignment="1" applyProtection="1" pivotButton="0" quotePrefix="0" xfId="0">
      <alignment horizontal="center" vertical="center" wrapText="1" readingOrder="2"/>
      <protection locked="0" hidden="0"/>
    </xf>
    <xf numFmtId="166" fontId="16" fillId="0" borderId="1" applyAlignment="1" applyProtection="1" pivotButton="0" quotePrefix="0" xfId="0">
      <alignment horizontal="center" vertical="center" wrapText="1" readingOrder="2"/>
      <protection locked="0" hidden="0"/>
    </xf>
    <xf numFmtId="0" fontId="14" fillId="0" borderId="1" applyAlignment="1" pivotButton="0" quotePrefix="0" xfId="0">
      <alignment horizontal="right" vertical="top" wrapText="1" readingOrder="2"/>
    </xf>
    <xf numFmtId="0" fontId="16" fillId="0" borderId="1" applyAlignment="1" applyProtection="1" pivotButton="0" quotePrefix="0" xfId="0">
      <alignment horizontal="center" vertical="center" wrapText="1" readingOrder="2"/>
      <protection locked="0" hidden="0"/>
    </xf>
    <xf numFmtId="0" fontId="15" fillId="0" borderId="0" pivotButton="0" quotePrefix="0" xfId="0"/>
    <xf numFmtId="0" fontId="15" fillId="0" borderId="0" applyAlignment="1" pivotButton="0" quotePrefix="0" xfId="0">
      <alignment horizontal="center" vertical="center" wrapText="1" readingOrder="2"/>
    </xf>
    <xf numFmtId="0" fontId="18" fillId="0" borderId="1" applyAlignment="1" pivotButton="0" quotePrefix="0" xfId="0">
      <alignment horizontal="right" vertical="top" wrapText="1" readingOrder="2"/>
    </xf>
  </cellXfs>
  <cellStyles count="1">
    <cellStyle name="Normal" xfId="0" builtinId="0" hidden="0"/>
  </cellStyles>
  <dxfs count="7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FF1D6"/>
          <bgColor rgb="00FFF1D6"/>
        </patternFill>
      </fill>
    </dxf>
    <dxf>
      <fill>
        <patternFill patternType="solid">
          <fgColor rgb="00F3F4F6"/>
          <bgColor rgb="00F3F4F6"/>
        </patternFill>
      </fill>
    </dxf>
    <dxf>
      <font>
        <color rgb="009B1C1C"/>
      </font>
      <fill>
        <patternFill patternType="solid">
          <fgColor rgb="00FDE2E1"/>
          <bgColor rgb="00FDE2E1"/>
        </patternFill>
      </fill>
    </dxf>
    <dxf>
      <font>
        <b val="1"/>
        <color rgb="00166534"/>
      </font>
    </dxf>
    <dxf>
      <font>
        <b val="1"/>
        <color rgb="009B1C1C"/>
      </font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B3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>
      <c r="A1" s="1" t="n"/>
      <c r="B1" s="2" t="inlineStr">
        <is>
          <t>تقويم عروض نوفمبر ٢٠٢٦</t>
        </is>
      </c>
    </row>
    <row r="2">
      <c r="A2" s="1" t="n"/>
      <c r="B2" s="3" t="inlineStr">
        <is>
          <t>متى يبدأ كل تغيير في متجرك، متى يخلص، ومين يرجّعه</t>
        </is>
      </c>
    </row>
    <row r="3">
      <c r="A3" s="1" t="n"/>
      <c r="B3" s="4" t="n"/>
    </row>
    <row r="4">
      <c r="A4" s="1" t="n"/>
      <c r="B4" s="5" t="inlineStr">
        <is>
          <t>كيف تستخدمه</t>
        </is>
      </c>
    </row>
    <row r="5">
      <c r="A5" s="6" t="n">
        <v>1</v>
      </c>
      <c r="B5" s="7" t="inlineStr">
        <is>
          <t>في كل تبويب عرض (١١.١١، الجمعة البيضاء، الويكند): غيّر بداية العرض ونهايته فوق لو تختلف عندك.</t>
        </is>
      </c>
    </row>
    <row r="6">
      <c r="A6" s="6" t="n">
        <v>2</v>
      </c>
      <c r="B6" s="7" t="inlineStr">
        <is>
          <t>سطر لكل تغيير بتسويه في متجرك: وش يتغير، على وش، ومتى يبدأ ومتى يخلص (يوم وساعة).</t>
        </is>
      </c>
    </row>
    <row r="7">
      <c r="A7" s="6" t="n">
        <v>3</v>
      </c>
      <c r="B7" s="7" t="inlineStr">
        <is>
          <t>عمود «يرجع لحاله؟» يتعبّى لحاله. اللي مكتوب فيه «لا» يحتاج خطوة عكسية: اختر مين يرجّعه.</t>
        </is>
      </c>
    </row>
    <row r="8">
      <c r="A8" s="6" t="n">
        <v>4</v>
      </c>
      <c r="B8" s="7" t="inlineStr">
        <is>
          <t>صلّح كل سطر فيه «✗». لما تضبط التغيير في متجرك أو في بوب أوتو، اختر «نعم» في «ضبطته؟».</t>
        </is>
      </c>
    </row>
    <row r="9">
      <c r="A9" s="6" t="n">
        <v>5</v>
      </c>
      <c r="B9" s="7" t="inlineStr">
        <is>
          <t>ليلة العرض افتح «ليلة العرض»، والصبح اللي بعده افتح «صباح بعد العرض».</t>
        </is>
      </c>
    </row>
    <row r="10">
      <c r="A10" s="1" t="n"/>
      <c r="B10" s="4" t="n"/>
    </row>
    <row r="11">
      <c r="A11" s="1" t="n"/>
      <c r="B11" s="5" t="inlineStr">
        <is>
          <t>انتبه</t>
        </is>
      </c>
    </row>
    <row r="12">
      <c r="A12" s="1" t="n"/>
      <c r="B12" s="7" t="inlineStr">
        <is>
          <t>كل الأوقات بتوقيت متجرك: السعودية (UTC+3). ٠٠:٠٠ = أول اليوم، ٢٣:٥٩ = آخره.</t>
        </is>
      </c>
    </row>
    <row r="13">
      <c r="A13" s="1" t="n"/>
      <c r="B13" s="7" t="inlineStr">
        <is>
          <t>الصفوف اللي في التبويبات أمثلة. امسحها وحط عروضك، أو عدّلها.</t>
        </is>
      </c>
    </row>
    <row r="14">
      <c r="A14" s="1" t="n"/>
      <c r="B14" s="7" t="inlineStr">
        <is>
          <t>الملف ما يلمس متجرك. هو خطتك، والتغييرات تسويها انت في المنصة أو في بوب أوتو.</t>
        </is>
      </c>
    </row>
    <row r="15">
      <c r="A15" s="1" t="n"/>
      <c r="B15" s="7" t="inlineStr">
        <is>
          <t>«الجدول الزمني للتسويق» في سلة يعرض العروض الخاصة والكوبونات بس. هذا الملف يغطي الباقي: التخفيض على المنتج، القسم، الشارة، النشر والإخفاء، والبنر.</t>
        </is>
      </c>
    </row>
    <row r="16">
      <c r="A16" s="1" t="n"/>
      <c r="B16" s="4" t="n"/>
    </row>
    <row r="17">
      <c r="A17" s="1" t="n"/>
      <c r="B17" s="5" t="inlineStr">
        <is>
          <t>الألوان في عمود «الحالة»</t>
        </is>
      </c>
    </row>
    <row r="18">
      <c r="A18" s="8" t="inlineStr">
        <is>
          <t>✗</t>
        </is>
      </c>
      <c r="B18" s="7" t="inlineStr">
        <is>
          <t>لازم يتصلّح قبل العرض</t>
        </is>
      </c>
    </row>
    <row r="19">
      <c r="A19" s="9" t="inlineStr">
        <is>
          <t>!</t>
        </is>
      </c>
      <c r="B19" s="7" t="inlineStr">
        <is>
          <t>يمشي، بس انتبه</t>
        </is>
      </c>
    </row>
    <row r="20">
      <c r="A20" s="10" t="inlineStr">
        <is>
          <t>✓</t>
        </is>
      </c>
      <c r="B20" s="7" t="inlineStr">
        <is>
          <t>جاهز</t>
        </is>
      </c>
    </row>
    <row r="21">
      <c r="A21" s="1" t="n"/>
      <c r="B21" s="4" t="n"/>
    </row>
    <row r="22">
      <c r="A22" s="1" t="n"/>
      <c r="B22" s="5" t="inlineStr">
        <is>
          <t>التبويبات</t>
        </is>
      </c>
    </row>
    <row r="23">
      <c r="A23" s="1" t="n"/>
      <c r="B23" s="11" t="str">
        <f>HYPERLINK("#'تقويم نوفمبر'!A1","تقويم نوفمبر: الشهر يوم يوم: وش يبدأ ووش يخلص كل يوم")</f>
        <v>تقويم نوفمبر: الشهر يوم يوم: وش يبدأ ووش يخلص كل يوم</v>
      </c>
    </row>
    <row r="24">
      <c r="A24" s="1" t="n"/>
      <c r="B24" s="11" t="str">
        <f>HYPERLINK("#'١١.١١'!A1","١١.١١: عرض ١١.١١ (الأربعاء ١١ نوفمبر)")</f>
        <v>١١.١١: عرض ١١.١١ (الأربعاء ١١ نوفمبر)</v>
      </c>
    </row>
    <row r="25">
      <c r="A25" s="1" t="n"/>
      <c r="B25" s="11" t="str">
        <f>HYPERLINK("#'الجمعة البيضاء'!A1","الجمعة البيضاء: أسبوع الجمعة البيضاء (٢٣–٣٠ نوفمبر)")</f>
        <v>الجمعة البيضاء: أسبوع الجمعة البيضاء (٢٣–٣٠ نوفمبر)</v>
      </c>
    </row>
    <row r="26">
      <c r="A26" s="1" t="n"/>
      <c r="B26" s="11" t="str">
        <f>HYPERLINK("#'الويكند'!A1","الويكند: عرض الويكند (الخميس لين السبت)")</f>
        <v>الويكند: عرض الويكند (الخميس لين السبت)</v>
      </c>
    </row>
    <row r="27">
      <c r="A27" s="1" t="n"/>
      <c r="B27" s="11" t="str">
        <f>HYPERLINK("#'ليلة العرض'!A1","ليلة العرض: قائمة تشيّكها ليلة كل عرض")</f>
        <v>ليلة العرض: قائمة تشيّكها ليلة كل عرض</v>
      </c>
    </row>
    <row r="28">
      <c r="A28" s="1" t="n"/>
      <c r="B28" s="11" t="str">
        <f>HYPERLINK("#'صباح بعد العرض'!A1","صباح بعد العرض: قائمة تشيّكها أول ما تصحى بعد العرض")</f>
        <v>صباح بعد العرض: قائمة تشيّكها أول ما تصحى بعد العرض</v>
      </c>
    </row>
    <row r="29">
      <c r="A29" s="1" t="n"/>
      <c r="B29" s="11" t="str">
        <f>HYPERLINK("#'وش يرجع لحاله'!A1","وش يرجع لحاله: وش يرجع لحاله ووش يحتاج خطوة عكسية")</f>
        <v>وش يرجع لحاله: وش يرجع لحاله ووش يحتاج خطوة عكسية</v>
      </c>
    </row>
    <row r="30">
      <c r="A30" s="1" t="n"/>
      <c r="B30" s="4" t="n"/>
    </row>
    <row r="31">
      <c r="A31" s="1" t="n"/>
      <c r="B31" s="12" t="inlineStr">
        <is>
          <t>بوب أوتو يجدول التغيير وعكسه: القسم، السعر، النشر والإخفاء، والشارة في سلة. متوفر في سلة وزد.</t>
        </is>
      </c>
    </row>
    <row r="32">
      <c r="A32" s="1" t="n"/>
      <c r="B32" s="13" t="str">
        <f>HYPERLINK("https://popupsnap.com/go/salla/popautomate?utm_source=resource&amp;utm_medium=file&amp;utm_campaign=november-offer-calendar","ثبّته على متجرك في سلة")</f>
        <v>ثبّته على متجرك في سلة</v>
      </c>
    </row>
    <row r="33">
      <c r="A33" s="1" t="n"/>
      <c r="B33" s="13" t="str">
        <f>HYPERLINK("https://popupsnap.com/go/zid/popautomate?utm_source=resource&amp;utm_medium=file&amp;utm_campaign=november-offer-calendar","ثبّته على متجرك في زد")</f>
        <v>ثبّته على متجرك في زد</v>
      </c>
    </row>
    <row r="34">
      <c r="A34" s="1" t="n"/>
      <c r="B34" s="14" t="inlineStr">
        <is>
          <t>من جروفلكس · grovlix.com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1" formatCells="0" formatRows="0" sort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40" customWidth="1" min="3" max="3"/>
    <col width="11" customWidth="1" min="4" max="4"/>
    <col width="11" customWidth="1" min="5" max="5"/>
    <col width="15" customWidth="1" min="6" max="6"/>
    <col width="40" customWidth="1" min="7" max="7"/>
  </cols>
  <sheetData>
    <row r="1" ht="30" customHeight="1">
      <c r="A1" s="15" t="inlineStr">
        <is>
          <t>تقويم نوفمبر ٢٠٢٦ بتوقيت السعودية</t>
        </is>
      </c>
    </row>
    <row r="2" ht="32" customHeight="1">
      <c r="A2" s="16" t="inlineStr">
        <is>
          <t>الأرقام تتعبّى من تبويبات العروض. الجمعة والسبت مظللة. «خطوات عكسية» = تغييرات تخلص ذاك اليوم وما ترجع لحالها.</t>
        </is>
      </c>
    </row>
    <row r="3" ht="34" customHeight="1">
      <c r="A3" s="17" t="inlineStr">
        <is>
          <t>التاريخ</t>
        </is>
      </c>
      <c r="B3" s="17" t="inlineStr">
        <is>
          <t>اليوم</t>
        </is>
      </c>
      <c r="C3" s="17" t="inlineStr">
        <is>
          <t>وش فيه</t>
        </is>
      </c>
      <c r="D3" s="17" t="inlineStr">
        <is>
          <t>تغييرات تبدأ</t>
        </is>
      </c>
      <c r="E3" s="17" t="inlineStr">
        <is>
          <t>تغييرات تخلص</t>
        </is>
      </c>
      <c r="F3" s="17" t="inlineStr">
        <is>
          <t>خطوات عكسية</t>
        </is>
      </c>
      <c r="G3" s="17" t="inlineStr">
        <is>
          <t>تنبيه</t>
        </is>
      </c>
    </row>
    <row r="4">
      <c r="A4" s="18" t="n">
        <v>46327</v>
      </c>
      <c r="B4" s="19" t="str">
        <f>CHOOSE(WEEKDAY(A4),"الأحد","الاثنين","الثلاثاء","الأربعاء","الخميس","الجمعة","السبت")</f>
        <v>الأحد</v>
      </c>
      <c r="C4" s="20" t="n"/>
      <c r="D4" s="19">
        <f>COUNTIF('١١.١١'!$E$11:$E$60,A4)+COUNTIF('الجمعة البيضاء'!$E$11:$E$60,A4)+COUNTIF('الويكند'!$E$11:$E$60,A4)</f>
        <v>0</v>
      </c>
      <c r="E4" s="19">
        <f>COUNTIF('١١.١١'!$G$11:$G$60,A4)+COUNTIF('الجمعة البيضاء'!$G$11:$G$60,A4)+COUNTIF('الويكند'!$G$11:$G$60,A4)</f>
        <v>0</v>
      </c>
      <c r="F4" s="19">
        <f>COUNTIFS('١١.١١'!$G$11:$G$60,A4,'١١.١١'!$I$11:$I$60,"لا*")+COUNTIFS('الجمعة البيضاء'!$G$11:$G$60,A4,'الجمعة البيضاء'!$I$11:$I$60,"لا*")+COUNTIFS('الويكند'!$G$11:$G$60,A4,'الويكند'!$I$11:$I$60,"لا*")</f>
        <v>0</v>
      </c>
      <c r="G4" s="21" t="str">
        <f>IF(F4&gt;0,"خطوة عكسية تستحق اليوم: شيّك «مين يرجّعه؟»","")</f>
        <v/>
      </c>
    </row>
    <row r="5">
      <c r="A5" s="18" t="n">
        <v>46328</v>
      </c>
      <c r="B5" s="19" t="str">
        <f>CHOOSE(WEEKDAY(A5),"الأحد","الاثنين","الثلاثاء","الأربعاء","الخميس","الجمعة","السبت")</f>
        <v>الاثنين</v>
      </c>
      <c r="C5" s="20" t="n"/>
      <c r="D5" s="19">
        <f>COUNTIF('١١.١١'!$E$11:$E$60,A5)+COUNTIF('الجمعة البيضاء'!$E$11:$E$60,A5)+COUNTIF('الويكند'!$E$11:$E$60,A5)</f>
        <v>0</v>
      </c>
      <c r="E5" s="19">
        <f>COUNTIF('١١.١١'!$G$11:$G$60,A5)+COUNTIF('الجمعة البيضاء'!$G$11:$G$60,A5)+COUNTIF('الويكند'!$G$11:$G$60,A5)</f>
        <v>0</v>
      </c>
      <c r="F5" s="19">
        <f>COUNTIFS('١١.١١'!$G$11:$G$60,A5,'١١.١١'!$I$11:$I$60,"لا*")+COUNTIFS('الجمعة البيضاء'!$G$11:$G$60,A5,'الجمعة البيضاء'!$I$11:$I$60,"لا*")+COUNTIFS('الويكند'!$G$11:$G$60,A5,'الويكند'!$I$11:$I$60,"لا*")</f>
        <v>0</v>
      </c>
      <c r="G5" s="21" t="str">
        <f>IF(F5&gt;0,"خطوة عكسية تستحق اليوم: شيّك «مين يرجّعه؟»","")</f>
        <v/>
      </c>
    </row>
    <row r="6">
      <c r="A6" s="18" t="n">
        <v>46329</v>
      </c>
      <c r="B6" s="19" t="str">
        <f>CHOOSE(WEEKDAY(A6),"الأحد","الاثنين","الثلاثاء","الأربعاء","الخميس","الجمعة","السبت")</f>
        <v>الثلاثاء</v>
      </c>
      <c r="C6" s="20" t="n"/>
      <c r="D6" s="19">
        <f>COUNTIF('١١.١١'!$E$11:$E$60,A6)+COUNTIF('الجمعة البيضاء'!$E$11:$E$60,A6)+COUNTIF('الويكند'!$E$11:$E$60,A6)</f>
        <v>0</v>
      </c>
      <c r="E6" s="19">
        <f>COUNTIF('١١.١١'!$G$11:$G$60,A6)+COUNTIF('الجمعة البيضاء'!$G$11:$G$60,A6)+COUNTIF('الويكند'!$G$11:$G$60,A6)</f>
        <v>0</v>
      </c>
      <c r="F6" s="19">
        <f>COUNTIFS('١١.١١'!$G$11:$G$60,A6,'١١.١١'!$I$11:$I$60,"لا*")+COUNTIFS('الجمعة البيضاء'!$G$11:$G$60,A6,'الجمعة البيضاء'!$I$11:$I$60,"لا*")+COUNTIFS('الويكند'!$G$11:$G$60,A6,'الويكند'!$I$11:$I$60,"لا*")</f>
        <v>0</v>
      </c>
      <c r="G6" s="21" t="str">
        <f>IF(F6&gt;0,"خطوة عكسية تستحق اليوم: شيّك «مين يرجّعه؟»","")</f>
        <v/>
      </c>
    </row>
    <row r="7">
      <c r="A7" s="18" t="n">
        <v>46330</v>
      </c>
      <c r="B7" s="19" t="str">
        <f>CHOOSE(WEEKDAY(A7),"الأحد","الاثنين","الثلاثاء","الأربعاء","الخميس","الجمعة","السبت")</f>
        <v>الأربعاء</v>
      </c>
      <c r="C7" s="20" t="n"/>
      <c r="D7" s="19">
        <f>COUNTIF('١١.١١'!$E$11:$E$60,A7)+COUNTIF('الجمعة البيضاء'!$E$11:$E$60,A7)+COUNTIF('الويكند'!$E$11:$E$60,A7)</f>
        <v>0</v>
      </c>
      <c r="E7" s="19">
        <f>COUNTIF('١١.١١'!$G$11:$G$60,A7)+COUNTIF('الجمعة البيضاء'!$G$11:$G$60,A7)+COUNTIF('الويكند'!$G$11:$G$60,A7)</f>
        <v>0</v>
      </c>
      <c r="F7" s="19">
        <f>COUNTIFS('١١.١١'!$G$11:$G$60,A7,'١١.١١'!$I$11:$I$60,"لا*")+COUNTIFS('الجمعة البيضاء'!$G$11:$G$60,A7,'الجمعة البيضاء'!$I$11:$I$60,"لا*")+COUNTIFS('الويكند'!$G$11:$G$60,A7,'الويكند'!$I$11:$I$60,"لا*")</f>
        <v>0</v>
      </c>
      <c r="G7" s="21" t="str">
        <f>IF(F7&gt;0,"خطوة عكسية تستحق اليوم: شيّك «مين يرجّعه؟»","")</f>
        <v/>
      </c>
    </row>
    <row r="8">
      <c r="A8" s="18" t="n">
        <v>46331</v>
      </c>
      <c r="B8" s="19" t="str">
        <f>CHOOSE(WEEKDAY(A8),"الأحد","الاثنين","الثلاثاء","الأربعاء","الخميس","الجمعة","السبت")</f>
        <v>الخميس</v>
      </c>
      <c r="C8" s="20" t="n"/>
      <c r="D8" s="19">
        <f>COUNTIF('١١.١١'!$E$11:$E$60,A8)+COUNTIF('الجمعة البيضاء'!$E$11:$E$60,A8)+COUNTIF('الويكند'!$E$11:$E$60,A8)</f>
        <v>2</v>
      </c>
      <c r="E8" s="19">
        <f>COUNTIF('١١.١١'!$G$11:$G$60,A8)+COUNTIF('الجمعة البيضاء'!$G$11:$G$60,A8)+COUNTIF('الويكند'!$G$11:$G$60,A8)</f>
        <v>0</v>
      </c>
      <c r="F8" s="19">
        <f>COUNTIFS('١١.١١'!$G$11:$G$60,A8,'١١.١١'!$I$11:$I$60,"لا*")+COUNTIFS('الجمعة البيضاء'!$G$11:$G$60,A8,'الجمعة البيضاء'!$I$11:$I$60,"لا*")+COUNTIFS('الويكند'!$G$11:$G$60,A8,'الويكند'!$I$11:$I$60,"لا*")</f>
        <v>0</v>
      </c>
      <c r="G8" s="21" t="str">
        <f>IF(F8&gt;0,"خطوة عكسية تستحق اليوم: شيّك «مين يرجّعه؟»","")</f>
        <v/>
      </c>
    </row>
    <row r="9">
      <c r="A9" s="18" t="n">
        <v>46332</v>
      </c>
      <c r="B9" s="19" t="str">
        <f>CHOOSE(WEEKDAY(A9),"الأحد","الاثنين","الثلاثاء","الأربعاء","الخميس","الجمعة","السبت")</f>
        <v>الجمعة</v>
      </c>
      <c r="C9" s="20" t="n"/>
      <c r="D9" s="19">
        <f>COUNTIF('١١.١١'!$E$11:$E$60,A9)+COUNTIF('الجمعة البيضاء'!$E$11:$E$60,A9)+COUNTIF('الويكند'!$E$11:$E$60,A9)</f>
        <v>0</v>
      </c>
      <c r="E9" s="19">
        <f>COUNTIF('١١.١١'!$G$11:$G$60,A9)+COUNTIF('الجمعة البيضاء'!$G$11:$G$60,A9)+COUNTIF('الويكند'!$G$11:$G$60,A9)</f>
        <v>0</v>
      </c>
      <c r="F9" s="19">
        <f>COUNTIFS('١١.١١'!$G$11:$G$60,A9,'١١.١١'!$I$11:$I$60,"لا*")+COUNTIFS('الجمعة البيضاء'!$G$11:$G$60,A9,'الجمعة البيضاء'!$I$11:$I$60,"لا*")+COUNTIFS('الويكند'!$G$11:$G$60,A9,'الويكند'!$I$11:$I$60,"لا*")</f>
        <v>0</v>
      </c>
      <c r="G9" s="21" t="str">
        <f>IF(F9&gt;0,"خطوة عكسية تستحق اليوم: شيّك «مين يرجّعه؟»","")</f>
        <v/>
      </c>
    </row>
    <row r="10">
      <c r="A10" s="18" t="n">
        <v>46333</v>
      </c>
      <c r="B10" s="19" t="str">
        <f>CHOOSE(WEEKDAY(A10),"الأحد","الاثنين","الثلاثاء","الأربعاء","الخميس","الجمعة","السبت")</f>
        <v>السبت</v>
      </c>
      <c r="C10" s="20" t="n"/>
      <c r="D10" s="19">
        <f>COUNTIF('١١.١١'!$E$11:$E$60,A10)+COUNTIF('الجمعة البيضاء'!$E$11:$E$60,A10)+COUNTIF('الويكند'!$E$11:$E$60,A10)</f>
        <v>0</v>
      </c>
      <c r="E10" s="19">
        <f>COUNTIF('١١.١١'!$G$11:$G$60,A10)+COUNTIF('الجمعة البيضاء'!$G$11:$G$60,A10)+COUNTIF('الويكند'!$G$11:$G$60,A10)</f>
        <v>1</v>
      </c>
      <c r="F10" s="19">
        <f>COUNTIFS('١١.١١'!$G$11:$G$60,A10,'١١.١١'!$I$11:$I$60,"لا*")+COUNTIFS('الجمعة البيضاء'!$G$11:$G$60,A10,'الجمعة البيضاء'!$I$11:$I$60,"لا*")+COUNTIFS('الويكند'!$G$11:$G$60,A10,'الويكند'!$I$11:$I$60,"لا*")</f>
        <v>0</v>
      </c>
      <c r="G10" s="21" t="str">
        <f>IF(F10&gt;0,"خطوة عكسية تستحق اليوم: شيّك «مين يرجّعه؟»","")</f>
        <v/>
      </c>
    </row>
    <row r="11">
      <c r="A11" s="18" t="n">
        <v>46334</v>
      </c>
      <c r="B11" s="19" t="str">
        <f>CHOOSE(WEEKDAY(A11),"الأحد","الاثنين","الثلاثاء","الأربعاء","الخميس","الجمعة","السبت")</f>
        <v>الأحد</v>
      </c>
      <c r="C11" s="20" t="inlineStr">
        <is>
          <t>عداد ١١.١١ يبدأ (في المثال) · رواتب موظفي الدولة (٢٧ جمادى الأولى)</t>
        </is>
      </c>
      <c r="D11" s="19">
        <f>COUNTIF('١١.١١'!$E$11:$E$60,A11)+COUNTIF('الجمعة البيضاء'!$E$11:$E$60,A11)+COUNTIF('الويكند'!$E$11:$E$60,A11)</f>
        <v>1</v>
      </c>
      <c r="E11" s="19">
        <f>COUNTIF('١١.١١'!$G$11:$G$60,A11)+COUNTIF('الجمعة البيضاء'!$G$11:$G$60,A11)+COUNTIF('الويكند'!$G$11:$G$60,A11)</f>
        <v>1</v>
      </c>
      <c r="F11" s="19">
        <f>COUNTIFS('١١.١١'!$G$11:$G$60,A11,'١١.١١'!$I$11:$I$60,"لا*")+COUNTIFS('الجمعة البيضاء'!$G$11:$G$60,A11,'الجمعة البيضاء'!$I$11:$I$60,"لا*")+COUNTIFS('الويكند'!$G$11:$G$60,A11,'الويكند'!$I$11:$I$60,"لا*")</f>
        <v>1</v>
      </c>
      <c r="G11" s="21" t="str">
        <f>IF(F11&gt;0,"خطوة عكسية تستحق اليوم: شيّك «مين يرجّعه؟»","")</f>
        <v>خطوة عكسية تستحق اليوم: شيّك «مين يرجّعه؟»</v>
      </c>
    </row>
    <row r="12">
      <c r="A12" s="18" t="n">
        <v>46335</v>
      </c>
      <c r="B12" s="19" t="str">
        <f>CHOOSE(WEEKDAY(A12),"الأحد","الاثنين","الثلاثاء","الأربعاء","الخميس","الجمعة","السبت")</f>
        <v>الاثنين</v>
      </c>
      <c r="C12" s="20" t="n"/>
      <c r="D12" s="19">
        <f>COUNTIF('١١.١١'!$E$11:$E$60,A12)+COUNTIF('الجمعة البيضاء'!$E$11:$E$60,A12)+COUNTIF('الويكند'!$E$11:$E$60,A12)</f>
        <v>0</v>
      </c>
      <c r="E12" s="19">
        <f>COUNTIF('١١.١١'!$G$11:$G$60,A12)+COUNTIF('الجمعة البيضاء'!$G$11:$G$60,A12)+COUNTIF('الويكند'!$G$11:$G$60,A12)</f>
        <v>0</v>
      </c>
      <c r="F12" s="19">
        <f>COUNTIFS('١١.١١'!$G$11:$G$60,A12,'١١.١١'!$I$11:$I$60,"لا*")+COUNTIFS('الجمعة البيضاء'!$G$11:$G$60,A12,'الجمعة البيضاء'!$I$11:$I$60,"لا*")+COUNTIFS('الويكند'!$G$11:$G$60,A12,'الويكند'!$I$11:$I$60,"لا*")</f>
        <v>0</v>
      </c>
      <c r="G12" s="21" t="str">
        <f>IF(F12&gt;0,"خطوة عكسية تستحق اليوم: شيّك «مين يرجّعه؟»","")</f>
        <v/>
      </c>
    </row>
    <row r="13">
      <c r="A13" s="18" t="n">
        <v>46336</v>
      </c>
      <c r="B13" s="19" t="str">
        <f>CHOOSE(WEEKDAY(A13),"الأحد","الاثنين","الثلاثاء","الأربعاء","الخميس","الجمعة","السبت")</f>
        <v>الثلاثاء</v>
      </c>
      <c r="C13" s="20" t="inlineStr">
        <is>
          <t>ليلة ١١.١١: افتح تبويب «ليلة العرض»</t>
        </is>
      </c>
      <c r="D13" s="19">
        <f>COUNTIF('١١.١١'!$E$11:$E$60,A13)+COUNTIF('الجمعة البيضاء'!$E$11:$E$60,A13)+COUNTIF('الويكند'!$E$11:$E$60,A13)</f>
        <v>1</v>
      </c>
      <c r="E13" s="19">
        <f>COUNTIF('١١.١١'!$G$11:$G$60,A13)+COUNTIF('الجمعة البيضاء'!$G$11:$G$60,A13)+COUNTIF('الويكند'!$G$11:$G$60,A13)</f>
        <v>0</v>
      </c>
      <c r="F13" s="19">
        <f>COUNTIFS('١١.١١'!$G$11:$G$60,A13,'١١.١١'!$I$11:$I$60,"لا*")+COUNTIFS('الجمعة البيضاء'!$G$11:$G$60,A13,'الجمعة البيضاء'!$I$11:$I$60,"لا*")+COUNTIFS('الويكند'!$G$11:$G$60,A13,'الويكند'!$I$11:$I$60,"لا*")</f>
        <v>0</v>
      </c>
      <c r="G13" s="21" t="str">
        <f>IF(F13&gt;0,"خطوة عكسية تستحق اليوم: شيّك «مين يرجّعه؟»","")</f>
        <v/>
      </c>
    </row>
    <row r="14">
      <c r="A14" s="18" t="n">
        <v>46337</v>
      </c>
      <c r="B14" s="19" t="str">
        <f>CHOOSE(WEEKDAY(A14),"الأحد","الاثنين","الثلاثاء","الأربعاء","الخميس","الجمعة","السبت")</f>
        <v>الأربعاء</v>
      </c>
      <c r="C14" s="20" t="inlineStr">
        <is>
          <t>١١.١١</t>
        </is>
      </c>
      <c r="D14" s="19">
        <f>COUNTIF('١١.١١'!$E$11:$E$60,A14)+COUNTIF('الجمعة البيضاء'!$E$11:$E$60,A14)+COUNTIF('الويكند'!$E$11:$E$60,A14)</f>
        <v>3</v>
      </c>
      <c r="E14" s="19">
        <f>COUNTIF('١١.١١'!$G$11:$G$60,A14)+COUNTIF('الجمعة البيضاء'!$G$11:$G$60,A14)+COUNTIF('الويكند'!$G$11:$G$60,A14)</f>
        <v>3</v>
      </c>
      <c r="F14" s="19">
        <f>COUNTIFS('١١.١١'!$G$11:$G$60,A14,'١١.١١'!$I$11:$I$60,"لا*")+COUNTIFS('الجمعة البيضاء'!$G$11:$G$60,A14,'الجمعة البيضاء'!$I$11:$I$60,"لا*")+COUNTIFS('الويكند'!$G$11:$G$60,A14,'الويكند'!$I$11:$I$60,"لا*")</f>
        <v>1</v>
      </c>
      <c r="G14" s="21" t="str">
        <f>IF(F14&gt;0,"خطوة عكسية تستحق اليوم: شيّك «مين يرجّعه؟»","")</f>
        <v>خطوة عكسية تستحق اليوم: شيّك «مين يرجّعه؟»</v>
      </c>
    </row>
    <row r="15">
      <c r="A15" s="18" t="n">
        <v>46338</v>
      </c>
      <c r="B15" s="19" t="str">
        <f>CHOOSE(WEEKDAY(A15),"الأحد","الاثنين","الثلاثاء","الأربعاء","الخميس","الجمعة","السبت")</f>
        <v>الخميس</v>
      </c>
      <c r="C15" s="20" t="inlineStr">
        <is>
          <t>صباح بعد ١١.١١: افتح تبويب «صباح بعد العرض»</t>
        </is>
      </c>
      <c r="D15" s="19">
        <f>COUNTIF('١١.١١'!$E$11:$E$60,A15)+COUNTIF('الجمعة البيضاء'!$E$11:$E$60,A15)+COUNTIF('الويكند'!$E$11:$E$60,A15)</f>
        <v>2</v>
      </c>
      <c r="E15" s="19">
        <f>COUNTIF('١١.١١'!$G$11:$G$60,A15)+COUNTIF('الجمعة البيضاء'!$G$11:$G$60,A15)+COUNTIF('الويكند'!$G$11:$G$60,A15)</f>
        <v>2</v>
      </c>
      <c r="F15" s="19">
        <f>COUNTIFS('١١.١١'!$G$11:$G$60,A15,'١١.١١'!$I$11:$I$60,"لا*")+COUNTIFS('الجمعة البيضاء'!$G$11:$G$60,A15,'الجمعة البيضاء'!$I$11:$I$60,"لا*")+COUNTIFS('الويكند'!$G$11:$G$60,A15,'الويكند'!$I$11:$I$60,"لا*")</f>
        <v>2</v>
      </c>
      <c r="G15" s="21" t="str">
        <f>IF(F15&gt;0,"خطوة عكسية تستحق اليوم: شيّك «مين يرجّعه؟»","")</f>
        <v>خطوة عكسية تستحق اليوم: شيّك «مين يرجّعه؟»</v>
      </c>
    </row>
    <row r="16">
      <c r="A16" s="18" t="n">
        <v>46339</v>
      </c>
      <c r="B16" s="19" t="str">
        <f>CHOOSE(WEEKDAY(A16),"الأحد","الاثنين","الثلاثاء","الأربعاء","الخميس","الجمعة","السبت")</f>
        <v>الجمعة</v>
      </c>
      <c r="C16" s="20" t="n"/>
      <c r="D16" s="19">
        <f>COUNTIF('١١.١١'!$E$11:$E$60,A16)+COUNTIF('الجمعة البيضاء'!$E$11:$E$60,A16)+COUNTIF('الويكند'!$E$11:$E$60,A16)</f>
        <v>0</v>
      </c>
      <c r="E16" s="19">
        <f>COUNTIF('١١.١١'!$G$11:$G$60,A16)+COUNTIF('الجمعة البيضاء'!$G$11:$G$60,A16)+COUNTIF('الويكند'!$G$11:$G$60,A16)</f>
        <v>0</v>
      </c>
      <c r="F16" s="19">
        <f>COUNTIFS('١١.١١'!$G$11:$G$60,A16,'١١.١١'!$I$11:$I$60,"لا*")+COUNTIFS('الجمعة البيضاء'!$G$11:$G$60,A16,'الجمعة البيضاء'!$I$11:$I$60,"لا*")+COUNTIFS('الويكند'!$G$11:$G$60,A16,'الويكند'!$I$11:$I$60,"لا*")</f>
        <v>0</v>
      </c>
      <c r="G16" s="21" t="str">
        <f>IF(F16&gt;0,"خطوة عكسية تستحق اليوم: شيّك «مين يرجّعه؟»","")</f>
        <v/>
      </c>
    </row>
    <row r="17">
      <c r="A17" s="18" t="n">
        <v>46340</v>
      </c>
      <c r="B17" s="19" t="str">
        <f>CHOOSE(WEEKDAY(A17),"الأحد","الاثنين","الثلاثاء","الأربعاء","الخميس","الجمعة","السبت")</f>
        <v>السبت</v>
      </c>
      <c r="C17" s="20" t="n"/>
      <c r="D17" s="19">
        <f>COUNTIF('١١.١١'!$E$11:$E$60,A17)+COUNTIF('الجمعة البيضاء'!$E$11:$E$60,A17)+COUNTIF('الويكند'!$E$11:$E$60,A17)</f>
        <v>0</v>
      </c>
      <c r="E17" s="19">
        <f>COUNTIF('١١.١١'!$G$11:$G$60,A17)+COUNTIF('الجمعة البيضاء'!$G$11:$G$60,A17)+COUNTIF('الويكند'!$G$11:$G$60,A17)</f>
        <v>1</v>
      </c>
      <c r="F17" s="19">
        <f>COUNTIFS('١١.١١'!$G$11:$G$60,A17,'١١.١١'!$I$11:$I$60,"لا*")+COUNTIFS('الجمعة البيضاء'!$G$11:$G$60,A17,'الجمعة البيضاء'!$I$11:$I$60,"لا*")+COUNTIFS('الويكند'!$G$11:$G$60,A17,'الويكند'!$I$11:$I$60,"لا*")</f>
        <v>0</v>
      </c>
      <c r="G17" s="21" t="str">
        <f>IF(F17&gt;0,"خطوة عكسية تستحق اليوم: شيّك «مين يرجّعه؟»","")</f>
        <v/>
      </c>
    </row>
    <row r="18">
      <c r="A18" s="18" t="n">
        <v>46341</v>
      </c>
      <c r="B18" s="19" t="str">
        <f>CHOOSE(WEEKDAY(A18),"الأحد","الاثنين","الثلاثاء","الأربعاء","الخميس","الجمعة","السبت")</f>
        <v>الأحد</v>
      </c>
      <c r="C18" s="20" t="n"/>
      <c r="D18" s="19">
        <f>COUNTIF('١١.١١'!$E$11:$E$60,A18)+COUNTIF('الجمعة البيضاء'!$E$11:$E$60,A18)+COUNTIF('الويكند'!$E$11:$E$60,A18)</f>
        <v>0</v>
      </c>
      <c r="E18" s="19">
        <f>COUNTIF('١١.١١'!$G$11:$G$60,A18)+COUNTIF('الجمعة البيضاء'!$G$11:$G$60,A18)+COUNTIF('الويكند'!$G$11:$G$60,A18)</f>
        <v>1</v>
      </c>
      <c r="F18" s="19">
        <f>COUNTIFS('١١.١١'!$G$11:$G$60,A18,'١١.١١'!$I$11:$I$60,"لا*")+COUNTIFS('الجمعة البيضاء'!$G$11:$G$60,A18,'الجمعة البيضاء'!$I$11:$I$60,"لا*")+COUNTIFS('الويكند'!$G$11:$G$60,A18,'الويكند'!$I$11:$I$60,"لا*")</f>
        <v>1</v>
      </c>
      <c r="G18" s="21" t="str">
        <f>IF(F18&gt;0,"خطوة عكسية تستحق اليوم: شيّك «مين يرجّعه؟»","")</f>
        <v>خطوة عكسية تستحق اليوم: شيّك «مين يرجّعه؟»</v>
      </c>
    </row>
    <row r="19">
      <c r="A19" s="18" t="n">
        <v>46342</v>
      </c>
      <c r="B19" s="19" t="str">
        <f>CHOOSE(WEEKDAY(A19),"الأحد","الاثنين","الثلاثاء","الأربعاء","الخميس","الجمعة","السبت")</f>
        <v>الاثنين</v>
      </c>
      <c r="C19" s="20" t="n"/>
      <c r="D19" s="19">
        <f>COUNTIF('١١.١١'!$E$11:$E$60,A19)+COUNTIF('الجمعة البيضاء'!$E$11:$E$60,A19)+COUNTIF('الويكند'!$E$11:$E$60,A19)</f>
        <v>0</v>
      </c>
      <c r="E19" s="19">
        <f>COUNTIF('١١.١١'!$G$11:$G$60,A19)+COUNTIF('الجمعة البيضاء'!$G$11:$G$60,A19)+COUNTIF('الويكند'!$G$11:$G$60,A19)</f>
        <v>0</v>
      </c>
      <c r="F19" s="19">
        <f>COUNTIFS('١١.١١'!$G$11:$G$60,A19,'١١.١١'!$I$11:$I$60,"لا*")+COUNTIFS('الجمعة البيضاء'!$G$11:$G$60,A19,'الجمعة البيضاء'!$I$11:$I$60,"لا*")+COUNTIFS('الويكند'!$G$11:$G$60,A19,'الويكند'!$I$11:$I$60,"لا*")</f>
        <v>0</v>
      </c>
      <c r="G19" s="21" t="str">
        <f>IF(F19&gt;0,"خطوة عكسية تستحق اليوم: شيّك «مين يرجّعه؟»","")</f>
        <v/>
      </c>
    </row>
    <row r="20">
      <c r="A20" s="18" t="n">
        <v>46343</v>
      </c>
      <c r="B20" s="19" t="str">
        <f>CHOOSE(WEEKDAY(A20),"الأحد","الاثنين","الثلاثاء","الأربعاء","الخميس","الجمعة","السبت")</f>
        <v>الثلاثاء</v>
      </c>
      <c r="C20" s="20" t="n"/>
      <c r="D20" s="19">
        <f>COUNTIF('١١.١١'!$E$11:$E$60,A20)+COUNTIF('الجمعة البيضاء'!$E$11:$E$60,A20)+COUNTIF('الويكند'!$E$11:$E$60,A20)</f>
        <v>0</v>
      </c>
      <c r="E20" s="19">
        <f>COUNTIF('١١.١١'!$G$11:$G$60,A20)+COUNTIF('الجمعة البيضاء'!$G$11:$G$60,A20)+COUNTIF('الويكند'!$G$11:$G$60,A20)</f>
        <v>0</v>
      </c>
      <c r="F20" s="19">
        <f>COUNTIFS('١١.١١'!$G$11:$G$60,A20,'١١.١١'!$I$11:$I$60,"لا*")+COUNTIFS('الجمعة البيضاء'!$G$11:$G$60,A20,'الجمعة البيضاء'!$I$11:$I$60,"لا*")+COUNTIFS('الويكند'!$G$11:$G$60,A20,'الويكند'!$I$11:$I$60,"لا*")</f>
        <v>0</v>
      </c>
      <c r="G20" s="21" t="str">
        <f>IF(F20&gt;0,"خطوة عكسية تستحق اليوم: شيّك «مين يرجّعه؟»","")</f>
        <v/>
      </c>
    </row>
    <row r="21">
      <c r="A21" s="18" t="n">
        <v>46344</v>
      </c>
      <c r="B21" s="19" t="str">
        <f>CHOOSE(WEEKDAY(A21),"الأحد","الاثنين","الثلاثاء","الأربعاء","الخميس","الجمعة","السبت")</f>
        <v>الأربعاء</v>
      </c>
      <c r="C21" s="20" t="n"/>
      <c r="D21" s="19">
        <f>COUNTIF('١١.١١'!$E$11:$E$60,A21)+COUNTIF('الجمعة البيضاء'!$E$11:$E$60,A21)+COUNTIF('الويكند'!$E$11:$E$60,A21)</f>
        <v>0</v>
      </c>
      <c r="E21" s="19">
        <f>COUNTIF('١١.١١'!$G$11:$G$60,A21)+COUNTIF('الجمعة البيضاء'!$G$11:$G$60,A21)+COUNTIF('الويكند'!$G$11:$G$60,A21)</f>
        <v>0</v>
      </c>
      <c r="F21" s="19">
        <f>COUNTIFS('١١.١١'!$G$11:$G$60,A21,'١١.١١'!$I$11:$I$60,"لا*")+COUNTIFS('الجمعة البيضاء'!$G$11:$G$60,A21,'الجمعة البيضاء'!$I$11:$I$60,"لا*")+COUNTIFS('الويكند'!$G$11:$G$60,A21,'الويكند'!$I$11:$I$60,"لا*")</f>
        <v>0</v>
      </c>
      <c r="G21" s="21" t="str">
        <f>IF(F21&gt;0,"خطوة عكسية تستحق اليوم: شيّك «مين يرجّعه؟»","")</f>
        <v/>
      </c>
    </row>
    <row r="22">
      <c r="A22" s="18" t="n">
        <v>46345</v>
      </c>
      <c r="B22" s="19" t="str">
        <f>CHOOSE(WEEKDAY(A22),"الأحد","الاثنين","الثلاثاء","الأربعاء","الخميس","الجمعة","السبت")</f>
        <v>الخميس</v>
      </c>
      <c r="C22" s="20" t="n"/>
      <c r="D22" s="19">
        <f>COUNTIF('١١.١١'!$E$11:$E$60,A22)+COUNTIF('الجمعة البيضاء'!$E$11:$E$60,A22)+COUNTIF('الويكند'!$E$11:$E$60,A22)</f>
        <v>2</v>
      </c>
      <c r="E22" s="19">
        <f>COUNTIF('١١.١١'!$G$11:$G$60,A22)+COUNTIF('الجمعة البيضاء'!$G$11:$G$60,A22)+COUNTIF('الويكند'!$G$11:$G$60,A22)</f>
        <v>0</v>
      </c>
      <c r="F22" s="19">
        <f>COUNTIFS('١١.١١'!$G$11:$G$60,A22,'١١.١١'!$I$11:$I$60,"لا*")+COUNTIFS('الجمعة البيضاء'!$G$11:$G$60,A22,'الجمعة البيضاء'!$I$11:$I$60,"لا*")+COUNTIFS('الويكند'!$G$11:$G$60,A22,'الويكند'!$I$11:$I$60,"لا*")</f>
        <v>0</v>
      </c>
      <c r="G22" s="21" t="str">
        <f>IF(F22&gt;0,"خطوة عكسية تستحق اليوم: شيّك «مين يرجّعه؟»","")</f>
        <v/>
      </c>
    </row>
    <row r="23">
      <c r="A23" s="18" t="n">
        <v>46346</v>
      </c>
      <c r="B23" s="19" t="str">
        <f>CHOOSE(WEEKDAY(A23),"الأحد","الاثنين","الثلاثاء","الأربعاء","الخميس","الجمعة","السبت")</f>
        <v>الجمعة</v>
      </c>
      <c r="C23" s="20" t="n"/>
      <c r="D23" s="19">
        <f>COUNTIF('١١.١١'!$E$11:$E$60,A23)+COUNTIF('الجمعة البيضاء'!$E$11:$E$60,A23)+COUNTIF('الويكند'!$E$11:$E$60,A23)</f>
        <v>0</v>
      </c>
      <c r="E23" s="19">
        <f>COUNTIF('١١.١١'!$G$11:$G$60,A23)+COUNTIF('الجمعة البيضاء'!$G$11:$G$60,A23)+COUNTIF('الويكند'!$G$11:$G$60,A23)</f>
        <v>0</v>
      </c>
      <c r="F23" s="19">
        <f>COUNTIFS('١١.١١'!$G$11:$G$60,A23,'١١.١١'!$I$11:$I$60,"لا*")+COUNTIFS('الجمعة البيضاء'!$G$11:$G$60,A23,'الجمعة البيضاء'!$I$11:$I$60,"لا*")+COUNTIFS('الويكند'!$G$11:$G$60,A23,'الويكند'!$I$11:$I$60,"لا*")</f>
        <v>0</v>
      </c>
      <c r="G23" s="21" t="str">
        <f>IF(F23&gt;0,"خطوة عكسية تستحق اليوم: شيّك «مين يرجّعه؟»","")</f>
        <v/>
      </c>
    </row>
    <row r="24">
      <c r="A24" s="18" t="n">
        <v>46347</v>
      </c>
      <c r="B24" s="19" t="str">
        <f>CHOOSE(WEEKDAY(A24),"الأحد","الاثنين","الثلاثاء","الأربعاء","الخميس","الجمعة","السبت")</f>
        <v>السبت</v>
      </c>
      <c r="C24" s="20" t="n"/>
      <c r="D24" s="19">
        <f>COUNTIF('١١.١١'!$E$11:$E$60,A24)+COUNTIF('الجمعة البيضاء'!$E$11:$E$60,A24)+COUNTIF('الويكند'!$E$11:$E$60,A24)</f>
        <v>0</v>
      </c>
      <c r="E24" s="19">
        <f>COUNTIF('١١.١١'!$G$11:$G$60,A24)+COUNTIF('الجمعة البيضاء'!$G$11:$G$60,A24)+COUNTIF('الويكند'!$G$11:$G$60,A24)</f>
        <v>1</v>
      </c>
      <c r="F24" s="19">
        <f>COUNTIFS('١١.١١'!$G$11:$G$60,A24,'١١.١١'!$I$11:$I$60,"لا*")+COUNTIFS('الجمعة البيضاء'!$G$11:$G$60,A24,'الجمعة البيضاء'!$I$11:$I$60,"لا*")+COUNTIFS('الويكند'!$G$11:$G$60,A24,'الويكند'!$I$11:$I$60,"لا*")</f>
        <v>0</v>
      </c>
      <c r="G24" s="21" t="str">
        <f>IF(F24&gt;0,"خطوة عكسية تستحق اليوم: شيّك «مين يرجّعه؟»","")</f>
        <v/>
      </c>
    </row>
    <row r="25">
      <c r="A25" s="18" t="n">
        <v>46348</v>
      </c>
      <c r="B25" s="19" t="str">
        <f>CHOOSE(WEEKDAY(A25),"الأحد","الاثنين","الثلاثاء","الأربعاء","الخميس","الجمعة","السبت")</f>
        <v>الأحد</v>
      </c>
      <c r="C25" s="20" t="inlineStr">
        <is>
          <t>ليلة الجمعة البيضاء: افتح تبويب «ليلة العرض»</t>
        </is>
      </c>
      <c r="D25" s="19">
        <f>COUNTIF('١١.١١'!$E$11:$E$60,A25)+COUNTIF('الجمعة البيضاء'!$E$11:$E$60,A25)+COUNTIF('الويكند'!$E$11:$E$60,A25)</f>
        <v>1</v>
      </c>
      <c r="E25" s="19">
        <f>COUNTIF('١١.١١'!$G$11:$G$60,A25)+COUNTIF('الجمعة البيضاء'!$G$11:$G$60,A25)+COUNTIF('الويكند'!$G$11:$G$60,A25)</f>
        <v>1</v>
      </c>
      <c r="F25" s="19">
        <f>COUNTIFS('١١.١١'!$G$11:$G$60,A25,'١١.١١'!$I$11:$I$60,"لا*")+COUNTIFS('الجمعة البيضاء'!$G$11:$G$60,A25,'الجمعة البيضاء'!$I$11:$I$60,"لا*")+COUNTIFS('الويكند'!$G$11:$G$60,A25,'الويكند'!$I$11:$I$60,"لا*")</f>
        <v>1</v>
      </c>
      <c r="G25" s="21" t="str">
        <f>IF(F25&gt;0,"خطوة عكسية تستحق اليوم: شيّك «مين يرجّعه؟»","")</f>
        <v>خطوة عكسية تستحق اليوم: شيّك «مين يرجّعه؟»</v>
      </c>
    </row>
    <row r="26">
      <c r="A26" s="18" t="n">
        <v>46349</v>
      </c>
      <c r="B26" s="19" t="str">
        <f>CHOOSE(WEEKDAY(A26),"الأحد","الاثنين","الثلاثاء","الأربعاء","الخميس","الجمعة","السبت")</f>
        <v>الاثنين</v>
      </c>
      <c r="C26" s="20" t="inlineStr">
        <is>
          <t>بداية أسبوع الجمعة البيضاء</t>
        </is>
      </c>
      <c r="D26" s="19">
        <f>COUNTIF('١١.١١'!$E$11:$E$60,A26)+COUNTIF('الجمعة البيضاء'!$E$11:$E$60,A26)+COUNTIF('الويكند'!$E$11:$E$60,A26)</f>
        <v>3</v>
      </c>
      <c r="E26" s="19">
        <f>COUNTIF('١١.١١'!$G$11:$G$60,A26)+COUNTIF('الجمعة البيضاء'!$G$11:$G$60,A26)+COUNTIF('الويكند'!$G$11:$G$60,A26)</f>
        <v>0</v>
      </c>
      <c r="F26" s="19">
        <f>COUNTIFS('١١.١١'!$G$11:$G$60,A26,'١١.١١'!$I$11:$I$60,"لا*")+COUNTIFS('الجمعة البيضاء'!$G$11:$G$60,A26,'الجمعة البيضاء'!$I$11:$I$60,"لا*")+COUNTIFS('الويكند'!$G$11:$G$60,A26,'الويكند'!$I$11:$I$60,"لا*")</f>
        <v>0</v>
      </c>
      <c r="G26" s="21" t="str">
        <f>IF(F26&gt;0,"خطوة عكسية تستحق اليوم: شيّك «مين يرجّعه؟»","")</f>
        <v/>
      </c>
    </row>
    <row r="27">
      <c r="A27" s="18" t="n">
        <v>46350</v>
      </c>
      <c r="B27" s="19" t="str">
        <f>CHOOSE(WEEKDAY(A27),"الأحد","الاثنين","الثلاثاء","الأربعاء","الخميس","الجمعة","السبت")</f>
        <v>الثلاثاء</v>
      </c>
      <c r="C27" s="20" t="n"/>
      <c r="D27" s="19">
        <f>COUNTIF('١١.١١'!$E$11:$E$60,A27)+COUNTIF('الجمعة البيضاء'!$E$11:$E$60,A27)+COUNTIF('الويكند'!$E$11:$E$60,A27)</f>
        <v>0</v>
      </c>
      <c r="E27" s="19">
        <f>COUNTIF('١١.١١'!$G$11:$G$60,A27)+COUNTIF('الجمعة البيضاء'!$G$11:$G$60,A27)+COUNTIF('الويكند'!$G$11:$G$60,A27)</f>
        <v>0</v>
      </c>
      <c r="F27" s="19">
        <f>COUNTIFS('١١.١١'!$G$11:$G$60,A27,'١١.١١'!$I$11:$I$60,"لا*")+COUNTIFS('الجمعة البيضاء'!$G$11:$G$60,A27,'الجمعة البيضاء'!$I$11:$I$60,"لا*")+COUNTIFS('الويكند'!$G$11:$G$60,A27,'الويكند'!$I$11:$I$60,"لا*")</f>
        <v>0</v>
      </c>
      <c r="G27" s="21" t="str">
        <f>IF(F27&gt;0,"خطوة عكسية تستحق اليوم: شيّك «مين يرجّعه؟»","")</f>
        <v/>
      </c>
    </row>
    <row r="28">
      <c r="A28" s="18" t="n">
        <v>46351</v>
      </c>
      <c r="B28" s="19" t="str">
        <f>CHOOSE(WEEKDAY(A28),"الأحد","الاثنين","الثلاثاء","الأربعاء","الخميس","الجمعة","السبت")</f>
        <v>الأربعاء</v>
      </c>
      <c r="C28" s="20" t="n"/>
      <c r="D28" s="19">
        <f>COUNTIF('١١.١١'!$E$11:$E$60,A28)+COUNTIF('الجمعة البيضاء'!$E$11:$E$60,A28)+COUNTIF('الويكند'!$E$11:$E$60,A28)</f>
        <v>0</v>
      </c>
      <c r="E28" s="19">
        <f>COUNTIF('١١.١١'!$G$11:$G$60,A28)+COUNTIF('الجمعة البيضاء'!$G$11:$G$60,A28)+COUNTIF('الويكند'!$G$11:$G$60,A28)</f>
        <v>0</v>
      </c>
      <c r="F28" s="19">
        <f>COUNTIFS('١١.١١'!$G$11:$G$60,A28,'١١.١١'!$I$11:$I$60,"لا*")+COUNTIFS('الجمعة البيضاء'!$G$11:$G$60,A28,'الجمعة البيضاء'!$I$11:$I$60,"لا*")+COUNTIFS('الويكند'!$G$11:$G$60,A28,'الويكند'!$I$11:$I$60,"لا*")</f>
        <v>0</v>
      </c>
      <c r="G28" s="21" t="str">
        <f>IF(F28&gt;0,"خطوة عكسية تستحق اليوم: شيّك «مين يرجّعه؟»","")</f>
        <v/>
      </c>
    </row>
    <row r="29">
      <c r="A29" s="18" t="n">
        <v>46352</v>
      </c>
      <c r="B29" s="19" t="str">
        <f>CHOOSE(WEEKDAY(A29),"الأحد","الاثنين","الثلاثاء","الأربعاء","الخميس","الجمعة","السبت")</f>
        <v>الخميس</v>
      </c>
      <c r="C29" s="20" t="n"/>
      <c r="D29" s="19">
        <f>COUNTIF('١١.١١'!$E$11:$E$60,A29)+COUNTIF('الجمعة البيضاء'!$E$11:$E$60,A29)+COUNTIF('الويكند'!$E$11:$E$60,A29)</f>
        <v>0</v>
      </c>
      <c r="E29" s="19">
        <f>COUNTIF('١١.١١'!$G$11:$G$60,A29)+COUNTIF('الجمعة البيضاء'!$G$11:$G$60,A29)+COUNTIF('الويكند'!$G$11:$G$60,A29)</f>
        <v>0</v>
      </c>
      <c r="F29" s="19">
        <f>COUNTIFS('١١.١١'!$G$11:$G$60,A29,'١١.١١'!$I$11:$I$60,"لا*")+COUNTIFS('الجمعة البيضاء'!$G$11:$G$60,A29,'الجمعة البيضاء'!$I$11:$I$60,"لا*")+COUNTIFS('الويكند'!$G$11:$G$60,A29,'الويكند'!$I$11:$I$60,"لا*")</f>
        <v>0</v>
      </c>
      <c r="G29" s="21" t="str">
        <f>IF(F29&gt;0,"خطوة عكسية تستحق اليوم: شيّك «مين يرجّعه؟»","")</f>
        <v/>
      </c>
    </row>
    <row r="30">
      <c r="A30" s="18" t="n">
        <v>46353</v>
      </c>
      <c r="B30" s="19" t="str">
        <f>CHOOSE(WEEKDAY(A30),"الأحد","الاثنين","الثلاثاء","الأربعاء","الخميس","الجمعة","السبت")</f>
        <v>الجمعة</v>
      </c>
      <c r="C30" s="20" t="inlineStr">
        <is>
          <t>الجمعة البيضاء</t>
        </is>
      </c>
      <c r="D30" s="19">
        <f>COUNTIF('١١.١١'!$E$11:$E$60,A30)+COUNTIF('الجمعة البيضاء'!$E$11:$E$60,A30)+COUNTIF('الويكند'!$E$11:$E$60,A30)</f>
        <v>2</v>
      </c>
      <c r="E30" s="19">
        <f>COUNTIF('١١.١١'!$G$11:$G$60,A30)+COUNTIF('الجمعة البيضاء'!$G$11:$G$60,A30)+COUNTIF('الويكند'!$G$11:$G$60,A30)</f>
        <v>0</v>
      </c>
      <c r="F30" s="19">
        <f>COUNTIFS('١١.١١'!$G$11:$G$60,A30,'١١.١١'!$I$11:$I$60,"لا*")+COUNTIFS('الجمعة البيضاء'!$G$11:$G$60,A30,'الجمعة البيضاء'!$I$11:$I$60,"لا*")+COUNTIFS('الويكند'!$G$11:$G$60,A30,'الويكند'!$I$11:$I$60,"لا*")</f>
        <v>0</v>
      </c>
      <c r="G30" s="21" t="str">
        <f>IF(F30&gt;0,"خطوة عكسية تستحق اليوم: شيّك «مين يرجّعه؟»","")</f>
        <v/>
      </c>
    </row>
    <row r="31">
      <c r="A31" s="18" t="n">
        <v>46354</v>
      </c>
      <c r="B31" s="19" t="str">
        <f>CHOOSE(WEEKDAY(A31),"الأحد","الاثنين","الثلاثاء","الأربعاء","الخميس","الجمعة","السبت")</f>
        <v>السبت</v>
      </c>
      <c r="C31" s="20" t="n"/>
      <c r="D31" s="19">
        <f>COUNTIF('١١.١١'!$E$11:$E$60,A31)+COUNTIF('الجمعة البيضاء'!$E$11:$E$60,A31)+COUNTIF('الويكند'!$E$11:$E$60,A31)</f>
        <v>0</v>
      </c>
      <c r="E31" s="19">
        <f>COUNTIF('١١.١١'!$G$11:$G$60,A31)+COUNTIF('الجمعة البيضاء'!$G$11:$G$60,A31)+COUNTIF('الويكند'!$G$11:$G$60,A31)</f>
        <v>2</v>
      </c>
      <c r="F31" s="19">
        <f>COUNTIFS('١١.١١'!$G$11:$G$60,A31,'١١.١١'!$I$11:$I$60,"لا*")+COUNTIFS('الجمعة البيضاء'!$G$11:$G$60,A31,'الجمعة البيضاء'!$I$11:$I$60,"لا*")+COUNTIFS('الويكند'!$G$11:$G$60,A31,'الويكند'!$I$11:$I$60,"لا*")</f>
        <v>1</v>
      </c>
      <c r="G31" s="21" t="str">
        <f>IF(F31&gt;0,"خطوة عكسية تستحق اليوم: شيّك «مين يرجّعه؟»","")</f>
        <v>خطوة عكسية تستحق اليوم: شيّك «مين يرجّعه؟»</v>
      </c>
    </row>
    <row r="32">
      <c r="A32" s="18" t="n">
        <v>46355</v>
      </c>
      <c r="B32" s="19" t="str">
        <f>CHOOSE(WEEKDAY(A32),"الأحد","الاثنين","الثلاثاء","الأربعاء","الخميس","الجمعة","السبت")</f>
        <v>الأحد</v>
      </c>
      <c r="C32" s="20" t="n"/>
      <c r="D32" s="19">
        <f>COUNTIF('١١.١١'!$E$11:$E$60,A32)+COUNTIF('الجمعة البيضاء'!$E$11:$E$60,A32)+COUNTIF('الويكند'!$E$11:$E$60,A32)</f>
        <v>1</v>
      </c>
      <c r="E32" s="19">
        <f>COUNTIF('١١.١١'!$G$11:$G$60,A32)+COUNTIF('الجمعة البيضاء'!$G$11:$G$60,A32)+COUNTIF('الويكند'!$G$11:$G$60,A32)</f>
        <v>0</v>
      </c>
      <c r="F32" s="19">
        <f>COUNTIFS('١١.١١'!$G$11:$G$60,A32,'١١.١١'!$I$11:$I$60,"لا*")+COUNTIFS('الجمعة البيضاء'!$G$11:$G$60,A32,'الجمعة البيضاء'!$I$11:$I$60,"لا*")+COUNTIFS('الويكند'!$G$11:$G$60,A32,'الويكند'!$I$11:$I$60,"لا*")</f>
        <v>0</v>
      </c>
      <c r="G32" s="21" t="str">
        <f>IF(F32&gt;0,"خطوة عكسية تستحق اليوم: شيّك «مين يرجّعه؟»","")</f>
        <v/>
      </c>
    </row>
    <row r="33">
      <c r="A33" s="18" t="n">
        <v>46356</v>
      </c>
      <c r="B33" s="19" t="str">
        <f>CHOOSE(WEEKDAY(A33),"الأحد","الاثنين","الثلاثاء","الأربعاء","الخميس","الجمعة","السبت")</f>
        <v>الاثنين</v>
      </c>
      <c r="C33" s="20" t="inlineStr">
        <is>
          <t>آخر يوم في أسبوع الجمعة البيضاء</t>
        </is>
      </c>
      <c r="D33" s="19">
        <f>COUNTIF('١١.١١'!$E$11:$E$60,A33)+COUNTIF('الجمعة البيضاء'!$E$11:$E$60,A33)+COUNTIF('الويكند'!$E$11:$E$60,A33)</f>
        <v>0</v>
      </c>
      <c r="E33" s="19">
        <f>COUNTIF('١١.١١'!$G$11:$G$60,A33)+COUNTIF('الجمعة البيضاء'!$G$11:$G$60,A33)+COUNTIF('الويكند'!$G$11:$G$60,A33)</f>
        <v>2</v>
      </c>
      <c r="F33" s="19">
        <f>COUNTIFS('١١.١١'!$G$11:$G$60,A33,'١١.١١'!$I$11:$I$60,"لا*")+COUNTIFS('الجمعة البيضاء'!$G$11:$G$60,A33,'الجمعة البيضاء'!$I$11:$I$60,"لا*")+COUNTIFS('الويكند'!$G$11:$G$60,A33,'الويكند'!$I$11:$I$60,"لا*")</f>
        <v>1</v>
      </c>
      <c r="G33" s="21" t="str">
        <f>IF(F33&gt;0,"خطوة عكسية تستحق اليوم: شيّك «مين يرجّعه؟»","")</f>
        <v>خطوة عكسية تستحق اليوم: شيّك «مين يرجّعه؟»</v>
      </c>
    </row>
    <row r="34">
      <c r="A34" s="18" t="n">
        <v>46357</v>
      </c>
      <c r="B34" s="19" t="str">
        <f>CHOOSE(WEEKDAY(A34),"الأحد","الاثنين","الثلاثاء","الأربعاء","الخميس","الجمعة","السبت")</f>
        <v>الثلاثاء</v>
      </c>
      <c r="C34" s="20" t="inlineStr">
        <is>
          <t>صباح بعد الجمعة البيضاء: افتح تبويب «صباح بعد العرض»</t>
        </is>
      </c>
      <c r="D34" s="19">
        <f>COUNTIF('١١.١١'!$E$11:$E$60,A34)+COUNTIF('الجمعة البيضاء'!$E$11:$E$60,A34)+COUNTIF('الويكند'!$E$11:$E$60,A34)</f>
        <v>0</v>
      </c>
      <c r="E34" s="19">
        <f>COUNTIF('١١.١١'!$G$11:$G$60,A34)+COUNTIF('الجمعة البيضاء'!$G$11:$G$60,A34)+COUNTIF('الويكند'!$G$11:$G$60,A34)</f>
        <v>3</v>
      </c>
      <c r="F34" s="19">
        <f>COUNTIFS('١١.١١'!$G$11:$G$60,A34,'١١.١١'!$I$11:$I$60,"لا*")+COUNTIFS('الجمعة البيضاء'!$G$11:$G$60,A34,'الجمعة البيضاء'!$I$11:$I$60,"لا*")+COUNTIFS('الويكند'!$G$11:$G$60,A34,'الويكند'!$I$11:$I$60,"لا*")</f>
        <v>3</v>
      </c>
      <c r="G34" s="21" t="str">
        <f>IF(F34&gt;0,"خطوة عكسية تستحق اليوم: شيّك «مين يرجّعه؟»","")</f>
        <v>خطوة عكسية تستحق اليوم: شيّك «مين يرجّعه؟»</v>
      </c>
    </row>
  </sheetData>
  <sheetProtection selectLockedCells="0" selectUnlockedCells="0" sheet="1" objects="0" insertRows="0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conditionalFormatting sqref="A4:G34">
    <cfRule type="expression" priority="1" dxfId="0">
      <formula>$A4=TODAY()</formula>
    </cfRule>
    <cfRule type="expression" priority="2" dxfId="1">
      <formula>$F4&gt;0</formula>
    </cfRule>
    <cfRule type="expression" priority="3" dxfId="2">
      <formula>WEEKDAY($A4)&gt;=6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1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26" customWidth="1" min="4" max="4"/>
    <col width="12" customWidth="1" min="5" max="5"/>
    <col width="9" customWidth="1" min="6" max="6"/>
    <col width="12" customWidth="1" min="7" max="7"/>
    <col width="9" customWidth="1" min="8" max="8"/>
    <col width="22" customWidth="1" min="9" max="9"/>
    <col width="30" customWidth="1" min="10" max="10"/>
    <col width="15" customWidth="1" min="11" max="11"/>
    <col width="10" customWidth="1" min="12" max="12"/>
    <col width="26" customWidth="1" min="13" max="13"/>
  </cols>
  <sheetData>
    <row r="1" ht="30" customHeight="1">
      <c r="A1" s="15" t="inlineStr">
        <is>
          <t>عرض ١١.١١: الأربعاء ١١ نوفمبر ٢٠٢٦</t>
        </is>
      </c>
    </row>
    <row r="2" ht="32" customHeight="1">
      <c r="A2" s="16" t="inlineStr">
        <is>
          <t>يوم واحد. لو تبي تمدده لـ ١٢ نوفمبر غيّر تاريخ النهاية فوق، والملف ينبهك على كل سطر يخلص قبله.</t>
        </is>
      </c>
    </row>
    <row r="3">
      <c r="C3" s="22" t="inlineStr">
        <is>
          <t>اليوم</t>
        </is>
      </c>
      <c r="D3" s="22" t="inlineStr">
        <is>
          <t>الساعة</t>
        </is>
      </c>
      <c r="I3" s="21" t="inlineStr">
        <is>
          <t>تغييرات في الخطة</t>
        </is>
      </c>
      <c r="J3" s="23">
        <f>COUNTA(B11:B60)</f>
        <v>5</v>
      </c>
    </row>
    <row r="4">
      <c r="B4" s="24" t="inlineStr">
        <is>
          <t>العرض يبدأ</t>
        </is>
      </c>
      <c r="C4" s="25" t="n">
        <v>46337</v>
      </c>
      <c r="D4" s="26" t="n">
        <v>0</v>
      </c>
      <c r="I4" s="21" t="inlineStr">
        <is>
          <t>ترجع لحالها</t>
        </is>
      </c>
      <c r="J4" s="23">
        <f>COUNTIF(I11:I60,"نعم*")</f>
        <v>2</v>
      </c>
    </row>
    <row r="5">
      <c r="B5" s="24" t="inlineStr">
        <is>
          <t>العرض يخلص</t>
        </is>
      </c>
      <c r="C5" s="25" t="n">
        <v>46337</v>
      </c>
      <c r="D5" s="26" t="n">
        <v>0.9993055555555556</v>
      </c>
      <c r="I5" s="21" t="inlineStr">
        <is>
          <t>تحتاج خطوة عكسية</t>
        </is>
      </c>
      <c r="J5" s="23">
        <f>COUNTIF(I11:I60,"لا*")</f>
        <v>3</v>
      </c>
    </row>
    <row r="6">
      <c r="B6" s="27" t="inlineStr">
        <is>
          <t>بتوقيت متجرك: السعودية (UTC+3)</t>
        </is>
      </c>
      <c r="I6" s="21" t="inlineStr">
        <is>
          <t>لازم تتصلّح (✗)</t>
        </is>
      </c>
      <c r="J6" s="23">
        <f>COUNTIF(M11:M60,"✗*")</f>
        <v>1</v>
      </c>
    </row>
    <row r="7">
      <c r="I7" s="21" t="inlineStr">
        <is>
          <t>باقي تضبطها (!)</t>
        </is>
      </c>
      <c r="J7" s="23">
        <f>COUNTIF(M11:M60,"!*")</f>
        <v>4</v>
      </c>
    </row>
    <row r="10" ht="34" customHeight="1">
      <c r="A10" s="17" t="inlineStr">
        <is>
          <t>#</t>
        </is>
      </c>
      <c r="B10" s="17" t="inlineStr">
        <is>
          <t>وش يتغير؟</t>
        </is>
      </c>
      <c r="C10" s="17" t="inlineStr">
        <is>
          <t>على وش؟</t>
        </is>
      </c>
      <c r="D10" s="17" t="inlineStr">
        <is>
          <t>التفاصيل</t>
        </is>
      </c>
      <c r="E10" s="17" t="inlineStr">
        <is>
          <t>يبدأ: اليوم</t>
        </is>
      </c>
      <c r="F10" s="17" t="inlineStr">
        <is>
          <t>الساعة</t>
        </is>
      </c>
      <c r="G10" s="17" t="inlineStr">
        <is>
          <t>يخلص: اليوم</t>
        </is>
      </c>
      <c r="H10" s="17" t="inlineStr">
        <is>
          <t>الساعة</t>
        </is>
      </c>
      <c r="I10" s="17" t="inlineStr">
        <is>
          <t>يرجع لحاله؟</t>
        </is>
      </c>
      <c r="J10" s="17" t="inlineStr">
        <is>
          <t>الخطوة العكسية</t>
        </is>
      </c>
      <c r="K10" s="17" t="inlineStr">
        <is>
          <t>مين يرجّعه؟</t>
        </is>
      </c>
      <c r="L10" s="17" t="inlineStr">
        <is>
          <t>ضبطته؟</t>
        </is>
      </c>
      <c r="M10" s="17" t="inlineStr">
        <is>
          <t>الحالة</t>
        </is>
      </c>
    </row>
    <row r="11">
      <c r="A11" s="28" t="n">
        <v>1</v>
      </c>
      <c r="B11" s="29" t="inlineStr">
        <is>
          <t>نافذة عداد تنازلي</t>
        </is>
      </c>
      <c r="C11" s="29" t="inlineStr">
        <is>
          <t>كل الصفحات</t>
        </is>
      </c>
      <c r="D11" s="29" t="inlineStr">
        <is>
          <t>«باقي على ١١.١١» قبل العرض بثلاث أيام، نهاية ظهورها في تطبيق العداد</t>
        </is>
      </c>
      <c r="E11" s="30" t="n">
        <v>46334</v>
      </c>
      <c r="F11" s="31" t="n">
        <v>0.8333333333333334</v>
      </c>
      <c r="G11" s="30" t="n">
        <v>46337</v>
      </c>
      <c r="H11" s="31" t="n">
        <v>0</v>
      </c>
      <c r="I11" s="21" t="str">
        <f>IF(B11="","",IFERROR(VLOOKUP(B11,'وش يرجع لحاله'!$A$5:$F$16,2,FALSE),"اختر من القائمة"))</f>
        <v>لا، توقف على الصفر وتقعد تطلع</v>
      </c>
      <c r="J11" s="21" t="str">
        <f>IF(B11="","",IFERROR(VLOOKUP(B11,'وش يرجع لحاله'!$A$5:$F$16,4,FALSE),""))</f>
        <v>حط نهاية لظهور النافذة</v>
      </c>
      <c r="K11" s="29" t="inlineStr">
        <is>
          <t>انت بيدك</t>
        </is>
      </c>
      <c r="L11" s="29" t="inlineStr">
        <is>
          <t>لا</t>
        </is>
      </c>
      <c r="M11" s="21" t="str">
        <f>IF(B11="","",IF(OR(E11="",F11=""),"✗ حط يوم وساعة البداية",IF(OR(G11="",H11=""),"✗ حط يوم وساعة النهاية",IF(G11+H11&lt;=E11+F11,"✗ النهاية قبل البداية",IF(AND($C$4&lt;&gt;"",G11+H11&lt;$C$4+$D$4),"✗ يخلص قبل ما يبدأ العرض",IF(AND($C$5&lt;&gt;"",E11+F11&gt;$C$5+$D$5),"✗ يبدأ بعد ما يخلص العرض",IF(K11="","✗ اختر مين يرجّعه",IF(AND(LEFT(I11,2)="لا",K11="المنصة لحالها"),"✗ هذا ما يرجع لحاله",IF(AND($C$5&lt;&gt;"",G11+H11&gt;$C$5+$D$5+1),"! يخلص بعد العرض بأكثر من يوم",IF(L11&lt;&gt;"نعم","! باقي تضبطه","✓ جاهز"))))))))))</f>
        <v>! باقي تضبطه</v>
      </c>
    </row>
    <row r="12">
      <c r="A12" s="28" t="n">
        <v>2</v>
      </c>
      <c r="B12" s="29" t="inlineStr">
        <is>
          <t>إضافة منتجات لقسم</t>
        </is>
      </c>
      <c r="C12" s="29" t="inlineStr">
        <is>
          <t>منتجات العرض ← قسم «عروض ١١.١١»</t>
        </is>
      </c>
      <c r="D12" s="29" t="inlineStr">
        <is>
          <t>القسم يمتلي ليلة العرض</t>
        </is>
      </c>
      <c r="E12" s="30" t="n">
        <v>46336</v>
      </c>
      <c r="F12" s="31" t="n">
        <v>0.9791666666666666</v>
      </c>
      <c r="G12" s="30" t="n">
        <v>46338</v>
      </c>
      <c r="H12" s="31" t="n">
        <v>0.02083333333333333</v>
      </c>
      <c r="I12" s="21" t="str">
        <f>IF(B12="","",IFERROR(VLOOKUP(B12,'وش يرجع لحاله'!$A$5:$F$16,2,FALSE),"اختر من القائمة"))</f>
        <v>لا</v>
      </c>
      <c r="J12" s="21" t="str">
        <f>IF(B12="","",IFERROR(VLOOKUP(B12,'وش يرجع لحاله'!$A$5:$F$16,4,FALSE),""))</f>
        <v>شيل المنتجات من القسم</v>
      </c>
      <c r="K12" s="29" t="inlineStr">
        <is>
          <t>بوب أوتو</t>
        </is>
      </c>
      <c r="L12" s="29" t="inlineStr">
        <is>
          <t>لا</t>
        </is>
      </c>
      <c r="M12" s="21" t="str">
        <f>IF(B12="","",IF(OR(E12="",F12=""),"✗ حط يوم وساعة البداية",IF(OR(G12="",H12=""),"✗ حط يوم وساعة النهاية",IF(G12+H12&lt;=E12+F12,"✗ النهاية قبل البداية",IF(AND($C$4&lt;&gt;"",G12+H12&lt;$C$4+$D$4),"✗ يخلص قبل ما يبدأ العرض",IF(AND($C$5&lt;&gt;"",E12+F12&gt;$C$5+$D$5),"✗ يبدأ بعد ما يخلص العرض",IF(K12="","✗ اختر مين يرجّعه",IF(AND(LEFT(I12,2)="لا",K12="المنصة لحالها"),"✗ هذا ما يرجع لحاله",IF(AND($C$5&lt;&gt;"",G12+H12&gt;$C$5+$D$5+1),"! يخلص بعد العرض بأكثر من يوم",IF(L12&lt;&gt;"نعم","! باقي تضبطه","✓ جاهز"))))))))))</f>
        <v>! باقي تضبطه</v>
      </c>
    </row>
    <row r="13">
      <c r="A13" s="28" t="n">
        <v>3</v>
      </c>
      <c r="B13" s="29" t="inlineStr">
        <is>
          <t>تخفيض على سعر المنتج</t>
        </is>
      </c>
      <c r="C13" s="29" t="inlineStr">
        <is>
          <t>قسم العطور</t>
        </is>
      </c>
      <c r="D13" s="29" t="inlineStr">
        <is>
          <t>خصم ١١٪ (مثال)</t>
        </is>
      </c>
      <c r="E13" s="30" t="n">
        <v>46337</v>
      </c>
      <c r="F13" s="31" t="n">
        <v>0</v>
      </c>
      <c r="G13" s="30" t="n">
        <v>46337</v>
      </c>
      <c r="H13" s="31" t="n">
        <v>0.9993055555555556</v>
      </c>
      <c r="I13" s="21" t="str">
        <f>IF(B13="","",IFERROR(VLOOKUP(B13,'وش يرجع لحاله'!$A$5:$F$16,2,FALSE),"اختر من القائمة"))</f>
        <v>نعم، إذا حطيت له تاريخ نهاية</v>
      </c>
      <c r="J13" s="21" t="str">
        <f>IF(B13="","",IFERROR(VLOOKUP(B13,'وش يرجع لحاله'!$A$5:$F$16,4,FALSE),""))</f>
        <v>ما يحتاج، بس تأكد إن تاريخ النهاية محطوط</v>
      </c>
      <c r="K13" s="29" t="inlineStr">
        <is>
          <t>المنصة لحالها</t>
        </is>
      </c>
      <c r="L13" s="29" t="inlineStr">
        <is>
          <t>لا</t>
        </is>
      </c>
      <c r="M13" s="21" t="str">
        <f>IF(B13="","",IF(OR(E13="",F13=""),"✗ حط يوم وساعة البداية",IF(OR(G13="",H13=""),"✗ حط يوم وساعة النهاية",IF(G13+H13&lt;=E13+F13,"✗ النهاية قبل البداية",IF(AND($C$4&lt;&gt;"",G13+H13&lt;$C$4+$D$4),"✗ يخلص قبل ما يبدأ العرض",IF(AND($C$5&lt;&gt;"",E13+F13&gt;$C$5+$D$5),"✗ يبدأ بعد ما يخلص العرض",IF(K13="","✗ اختر مين يرجّعه",IF(AND(LEFT(I13,2)="لا",K13="المنصة لحالها"),"✗ هذا ما يرجع لحاله",IF(AND($C$5&lt;&gt;"",G13+H13&gt;$C$5+$D$5+1),"! يخلص بعد العرض بأكثر من يوم",IF(L13&lt;&gt;"نعم","! باقي تضبطه","✓ جاهز"))))))))))</f>
        <v>! باقي تضبطه</v>
      </c>
    </row>
    <row r="14">
      <c r="A14" s="28" t="n">
        <v>4</v>
      </c>
      <c r="B14" s="29" t="inlineStr">
        <is>
          <t>شارة على صورة المنتج</t>
        </is>
      </c>
      <c r="C14" s="29" t="inlineStr">
        <is>
          <t>قسم العطور</t>
        </is>
      </c>
      <c r="D14" s="29" t="inlineStr">
        <is>
          <t>النص «١١.١١». مثال على غلط شائع: الشارة ما تنشال مع التخفيض، فاختر بوب أوتو (في سلة) أو انت بيدك</t>
        </is>
      </c>
      <c r="E14" s="30" t="n">
        <v>46337</v>
      </c>
      <c r="F14" s="31" t="n">
        <v>0</v>
      </c>
      <c r="G14" s="30" t="n">
        <v>46338</v>
      </c>
      <c r="H14" s="31" t="n">
        <v>0.02083333333333333</v>
      </c>
      <c r="I14" s="21" t="str">
        <f>IF(B14="","",IFERROR(VLOOKUP(B14,'وش يرجع لحاله'!$A$5:$F$16,2,FALSE),"اختر من القائمة"))</f>
        <v>لا</v>
      </c>
      <c r="J14" s="21" t="str">
        <f>IF(B14="","",IFERROR(VLOOKUP(B14,'وش يرجع لحاله'!$A$5:$F$16,4,FALSE),""))</f>
        <v>احذف الشارة بعد العرض</v>
      </c>
      <c r="K14" s="29" t="inlineStr">
        <is>
          <t>المنصة لحالها</t>
        </is>
      </c>
      <c r="L14" s="29" t="inlineStr">
        <is>
          <t>لا</t>
        </is>
      </c>
      <c r="M14" s="21" t="str">
        <f>IF(B14="","",IF(OR(E14="",F14=""),"✗ حط يوم وساعة البداية",IF(OR(G14="",H14=""),"✗ حط يوم وساعة النهاية",IF(G14+H14&lt;=E14+F14,"✗ النهاية قبل البداية",IF(AND($C$4&lt;&gt;"",G14+H14&lt;$C$4+$D$4),"✗ يخلص قبل ما يبدأ العرض",IF(AND($C$5&lt;&gt;"",E14+F14&gt;$C$5+$D$5),"✗ يبدأ بعد ما يخلص العرض",IF(K14="","✗ اختر مين يرجّعه",IF(AND(LEFT(I14,2)="لا",K14="المنصة لحالها"),"✗ هذا ما يرجع لحاله",IF(AND($C$5&lt;&gt;"",G14+H14&gt;$C$5+$D$5+1),"! يخلص بعد العرض بأكثر من يوم",IF(L14&lt;&gt;"نعم","! باقي تضبطه","✓ جاهز"))))))))))</f>
        <v>✗ هذا ما يرجع لحاله</v>
      </c>
    </row>
    <row r="15">
      <c r="A15" s="28" t="n">
        <v>5</v>
      </c>
      <c r="B15" s="29" t="inlineStr">
        <is>
          <t>كوبون خصم</t>
        </is>
      </c>
      <c r="C15" s="29" t="inlineStr">
        <is>
          <t>كل المتجر</t>
        </is>
      </c>
      <c r="D15" s="29" t="inlineStr">
        <is>
          <t>كود 1111: ١١٪ فوق ٢٠٠ ريال (مثال)</t>
        </is>
      </c>
      <c r="E15" s="30" t="n">
        <v>46337</v>
      </c>
      <c r="F15" s="31" t="n">
        <v>0</v>
      </c>
      <c r="G15" s="30" t="n">
        <v>46337</v>
      </c>
      <c r="H15" s="31" t="n">
        <v>0.9993055555555556</v>
      </c>
      <c r="I15" s="21" t="str">
        <f>IF(B15="","",IFERROR(VLOOKUP(B15,'وش يرجع لحاله'!$A$5:$F$16,2,FALSE),"اختر من القائمة"))</f>
        <v>نعم، إذا حطيت له تاريخ انتهاء</v>
      </c>
      <c r="J15" s="21" t="str">
        <f>IF(B15="","",IFERROR(VLOOKUP(B15,'وش يرجع لحاله'!$A$5:$F$16,4,FALSE),""))</f>
        <v>ما يحتاج، بس حط تاريخ الانتهاء</v>
      </c>
      <c r="K15" s="29" t="inlineStr">
        <is>
          <t>المنصة لحالها</t>
        </is>
      </c>
      <c r="L15" s="29" t="inlineStr">
        <is>
          <t>لا</t>
        </is>
      </c>
      <c r="M15" s="21" t="str">
        <f>IF(B15="","",IF(OR(E15="",F15=""),"✗ حط يوم وساعة البداية",IF(OR(G15="",H15=""),"✗ حط يوم وساعة النهاية",IF(G15+H15&lt;=E15+F15,"✗ النهاية قبل البداية",IF(AND($C$4&lt;&gt;"",G15+H15&lt;$C$4+$D$4),"✗ يخلص قبل ما يبدأ العرض",IF(AND($C$5&lt;&gt;"",E15+F15&gt;$C$5+$D$5),"✗ يبدأ بعد ما يخلص العرض",IF(K15="","✗ اختر مين يرجّعه",IF(AND(LEFT(I15,2)="لا",K15="المنصة لحالها"),"✗ هذا ما يرجع لحاله",IF(AND($C$5&lt;&gt;"",G15+H15&gt;$C$5+$D$5+1),"! يخلص بعد العرض بأكثر من يوم",IF(L15&lt;&gt;"نعم","! باقي تضبطه","✓ جاهز"))))))))))</f>
        <v>! باقي تضبطه</v>
      </c>
    </row>
    <row r="16">
      <c r="A16" s="28" t="n">
        <v>6</v>
      </c>
      <c r="B16" s="29" t="n"/>
      <c r="C16" s="29" t="n"/>
      <c r="D16" s="29" t="n"/>
      <c r="E16" s="30" t="n"/>
      <c r="F16" s="31" t="n"/>
      <c r="G16" s="30" t="n"/>
      <c r="H16" s="31" t="n"/>
      <c r="I16" s="21" t="str">
        <f>IF(B16="","",IFERROR(VLOOKUP(B16,'وش يرجع لحاله'!$A$5:$F$16,2,FALSE),"اختر من القائمة"))</f>
        <v/>
      </c>
      <c r="J16" s="21" t="str">
        <f>IF(B16="","",IFERROR(VLOOKUP(B16,'وش يرجع لحاله'!$A$5:$F$16,4,FALSE),""))</f>
        <v/>
      </c>
      <c r="K16" s="29" t="n"/>
      <c r="L16" s="29" t="n"/>
      <c r="M16" s="21" t="str">
        <f>IF(B16="","",IF(OR(E16="",F16=""),"✗ حط يوم وساعة البداية",IF(OR(G16="",H16=""),"✗ حط يوم وساعة النهاية",IF(G16+H16&lt;=E16+F16,"✗ النهاية قبل البداية",IF(AND($C$4&lt;&gt;"",G16+H16&lt;$C$4+$D$4),"✗ يخلص قبل ما يبدأ العرض",IF(AND($C$5&lt;&gt;"",E16+F16&gt;$C$5+$D$5),"✗ يبدأ بعد ما يخلص العرض",IF(K16="","✗ اختر مين يرجّعه",IF(AND(LEFT(I16,2)="لا",K16="المنصة لحالها"),"✗ هذا ما يرجع لحاله",IF(AND($C$5&lt;&gt;"",G16+H16&gt;$C$5+$D$5+1),"! يخلص بعد العرض بأكثر من يوم",IF(L16&lt;&gt;"نعم","! باقي تضبطه","✓ جاهز"))))))))))</f>
        <v/>
      </c>
    </row>
    <row r="17">
      <c r="A17" s="28" t="n">
        <v>7</v>
      </c>
      <c r="B17" s="29" t="n"/>
      <c r="C17" s="29" t="n"/>
      <c r="D17" s="29" t="n"/>
      <c r="E17" s="30" t="n"/>
      <c r="F17" s="31" t="n"/>
      <c r="G17" s="30" t="n"/>
      <c r="H17" s="31" t="n"/>
      <c r="I17" s="21" t="str">
        <f>IF(B17="","",IFERROR(VLOOKUP(B17,'وش يرجع لحاله'!$A$5:$F$16,2,FALSE),"اختر من القائمة"))</f>
        <v/>
      </c>
      <c r="J17" s="21" t="str">
        <f>IF(B17="","",IFERROR(VLOOKUP(B17,'وش يرجع لحاله'!$A$5:$F$16,4,FALSE),""))</f>
        <v/>
      </c>
      <c r="K17" s="29" t="n"/>
      <c r="L17" s="29" t="n"/>
      <c r="M17" s="21" t="str">
        <f>IF(B17="","",IF(OR(E17="",F17=""),"✗ حط يوم وساعة البداية",IF(OR(G17="",H17=""),"✗ حط يوم وساعة النهاية",IF(G17+H17&lt;=E17+F17,"✗ النهاية قبل البداية",IF(AND($C$4&lt;&gt;"",G17+H17&lt;$C$4+$D$4),"✗ يخلص قبل ما يبدأ العرض",IF(AND($C$5&lt;&gt;"",E17+F17&gt;$C$5+$D$5),"✗ يبدأ بعد ما يخلص العرض",IF(K17="","✗ اختر مين يرجّعه",IF(AND(LEFT(I17,2)="لا",K17="المنصة لحالها"),"✗ هذا ما يرجع لحاله",IF(AND($C$5&lt;&gt;"",G17+H17&gt;$C$5+$D$5+1),"! يخلص بعد العرض بأكثر من يوم",IF(L17&lt;&gt;"نعم","! باقي تضبطه","✓ جاهز"))))))))))</f>
        <v/>
      </c>
    </row>
    <row r="18">
      <c r="A18" s="28" t="n">
        <v>8</v>
      </c>
      <c r="B18" s="29" t="n"/>
      <c r="C18" s="29" t="n"/>
      <c r="D18" s="29" t="n"/>
      <c r="E18" s="30" t="n"/>
      <c r="F18" s="31" t="n"/>
      <c r="G18" s="30" t="n"/>
      <c r="H18" s="31" t="n"/>
      <c r="I18" s="21" t="str">
        <f>IF(B18="","",IFERROR(VLOOKUP(B18,'وش يرجع لحاله'!$A$5:$F$16,2,FALSE),"اختر من القائمة"))</f>
        <v/>
      </c>
      <c r="J18" s="21" t="str">
        <f>IF(B18="","",IFERROR(VLOOKUP(B18,'وش يرجع لحاله'!$A$5:$F$16,4,FALSE),""))</f>
        <v/>
      </c>
      <c r="K18" s="29" t="n"/>
      <c r="L18" s="29" t="n"/>
      <c r="M18" s="21" t="str">
        <f>IF(B18="","",IF(OR(E18="",F18=""),"✗ حط يوم وساعة البداية",IF(OR(G18="",H18=""),"✗ حط يوم وساعة النهاية",IF(G18+H18&lt;=E18+F18,"✗ النهاية قبل البداية",IF(AND($C$4&lt;&gt;"",G18+H18&lt;$C$4+$D$4),"✗ يخلص قبل ما يبدأ العرض",IF(AND($C$5&lt;&gt;"",E18+F18&gt;$C$5+$D$5),"✗ يبدأ بعد ما يخلص العرض",IF(K18="","✗ اختر مين يرجّعه",IF(AND(LEFT(I18,2)="لا",K18="المنصة لحالها"),"✗ هذا ما يرجع لحاله",IF(AND($C$5&lt;&gt;"",G18+H18&gt;$C$5+$D$5+1),"! يخلص بعد العرض بأكثر من يوم",IF(L18&lt;&gt;"نعم","! باقي تضبطه","✓ جاهز"))))))))))</f>
        <v/>
      </c>
    </row>
    <row r="19">
      <c r="A19" s="28" t="n">
        <v>9</v>
      </c>
      <c r="B19" s="29" t="n"/>
      <c r="C19" s="29" t="n"/>
      <c r="D19" s="29" t="n"/>
      <c r="E19" s="30" t="n"/>
      <c r="F19" s="31" t="n"/>
      <c r="G19" s="30" t="n"/>
      <c r="H19" s="31" t="n"/>
      <c r="I19" s="21" t="str">
        <f>IF(B19="","",IFERROR(VLOOKUP(B19,'وش يرجع لحاله'!$A$5:$F$16,2,FALSE),"اختر من القائمة"))</f>
        <v/>
      </c>
      <c r="J19" s="21" t="str">
        <f>IF(B19="","",IFERROR(VLOOKUP(B19,'وش يرجع لحاله'!$A$5:$F$16,4,FALSE),""))</f>
        <v/>
      </c>
      <c r="K19" s="29" t="n"/>
      <c r="L19" s="29" t="n"/>
      <c r="M19" s="21" t="str">
        <f>IF(B19="","",IF(OR(E19="",F19=""),"✗ حط يوم وساعة البداية",IF(OR(G19="",H19=""),"✗ حط يوم وساعة النهاية",IF(G19+H19&lt;=E19+F19,"✗ النهاية قبل البداية",IF(AND($C$4&lt;&gt;"",G19+H19&lt;$C$4+$D$4),"✗ يخلص قبل ما يبدأ العرض",IF(AND($C$5&lt;&gt;"",E19+F19&gt;$C$5+$D$5),"✗ يبدأ بعد ما يخلص العرض",IF(K19="","✗ اختر مين يرجّعه",IF(AND(LEFT(I19,2)="لا",K19="المنصة لحالها"),"✗ هذا ما يرجع لحاله",IF(AND($C$5&lt;&gt;"",G19+H19&gt;$C$5+$D$5+1),"! يخلص بعد العرض بأكثر من يوم",IF(L19&lt;&gt;"نعم","! باقي تضبطه","✓ جاهز"))))))))))</f>
        <v/>
      </c>
    </row>
    <row r="20">
      <c r="A20" s="28" t="n">
        <v>10</v>
      </c>
      <c r="B20" s="29" t="n"/>
      <c r="C20" s="29" t="n"/>
      <c r="D20" s="29" t="n"/>
      <c r="E20" s="30" t="n"/>
      <c r="F20" s="31" t="n"/>
      <c r="G20" s="30" t="n"/>
      <c r="H20" s="31" t="n"/>
      <c r="I20" s="21" t="str">
        <f>IF(B20="","",IFERROR(VLOOKUP(B20,'وش يرجع لحاله'!$A$5:$F$16,2,FALSE),"اختر من القائمة"))</f>
        <v/>
      </c>
      <c r="J20" s="21" t="str">
        <f>IF(B20="","",IFERROR(VLOOKUP(B20,'وش يرجع لحاله'!$A$5:$F$16,4,FALSE),""))</f>
        <v/>
      </c>
      <c r="K20" s="29" t="n"/>
      <c r="L20" s="29" t="n"/>
      <c r="M20" s="21" t="str">
        <f>IF(B20="","",IF(OR(E20="",F20=""),"✗ حط يوم وساعة البداية",IF(OR(G20="",H20=""),"✗ حط يوم وساعة النهاية",IF(G20+H20&lt;=E20+F20,"✗ النهاية قبل البداية",IF(AND($C$4&lt;&gt;"",G20+H20&lt;$C$4+$D$4),"✗ يخلص قبل ما يبدأ العرض",IF(AND($C$5&lt;&gt;"",E20+F20&gt;$C$5+$D$5),"✗ يبدأ بعد ما يخلص العرض",IF(K20="","✗ اختر مين يرجّعه",IF(AND(LEFT(I20,2)="لا",K20="المنصة لحالها"),"✗ هذا ما يرجع لحاله",IF(AND($C$5&lt;&gt;"",G20+H20&gt;$C$5+$D$5+1),"! يخلص بعد العرض بأكثر من يوم",IF(L20&lt;&gt;"نعم","! باقي تضبطه","✓ جاهز"))))))))))</f>
        <v/>
      </c>
    </row>
    <row r="21">
      <c r="A21" s="28" t="n">
        <v>11</v>
      </c>
      <c r="B21" s="29" t="n"/>
      <c r="C21" s="29" t="n"/>
      <c r="D21" s="29" t="n"/>
      <c r="E21" s="30" t="n"/>
      <c r="F21" s="31" t="n"/>
      <c r="G21" s="30" t="n"/>
      <c r="H21" s="31" t="n"/>
      <c r="I21" s="21" t="str">
        <f>IF(B21="","",IFERROR(VLOOKUP(B21,'وش يرجع لحاله'!$A$5:$F$16,2,FALSE),"اختر من القائمة"))</f>
        <v/>
      </c>
      <c r="J21" s="21" t="str">
        <f>IF(B21="","",IFERROR(VLOOKUP(B21,'وش يرجع لحاله'!$A$5:$F$16,4,FALSE),""))</f>
        <v/>
      </c>
      <c r="K21" s="29" t="n"/>
      <c r="L21" s="29" t="n"/>
      <c r="M21" s="21" t="str">
        <f>IF(B21="","",IF(OR(E21="",F21=""),"✗ حط يوم وساعة البداية",IF(OR(G21="",H21=""),"✗ حط يوم وساعة النهاية",IF(G21+H21&lt;=E21+F21,"✗ النهاية قبل البداية",IF(AND($C$4&lt;&gt;"",G21+H21&lt;$C$4+$D$4),"✗ يخلص قبل ما يبدأ العرض",IF(AND($C$5&lt;&gt;"",E21+F21&gt;$C$5+$D$5),"✗ يبدأ بعد ما يخلص العرض",IF(K21="","✗ اختر مين يرجّعه",IF(AND(LEFT(I21,2)="لا",K21="المنصة لحالها"),"✗ هذا ما يرجع لحاله",IF(AND($C$5&lt;&gt;"",G21+H21&gt;$C$5+$D$5+1),"! يخلص بعد العرض بأكثر من يوم",IF(L21&lt;&gt;"نعم","! باقي تضبطه","✓ جاهز"))))))))))</f>
        <v/>
      </c>
    </row>
    <row r="22">
      <c r="A22" s="28" t="n">
        <v>12</v>
      </c>
      <c r="B22" s="29" t="n"/>
      <c r="C22" s="29" t="n"/>
      <c r="D22" s="29" t="n"/>
      <c r="E22" s="30" t="n"/>
      <c r="F22" s="31" t="n"/>
      <c r="G22" s="30" t="n"/>
      <c r="H22" s="31" t="n"/>
      <c r="I22" s="21" t="str">
        <f>IF(B22="","",IFERROR(VLOOKUP(B22,'وش يرجع لحاله'!$A$5:$F$16,2,FALSE),"اختر من القائمة"))</f>
        <v/>
      </c>
      <c r="J22" s="21" t="str">
        <f>IF(B22="","",IFERROR(VLOOKUP(B22,'وش يرجع لحاله'!$A$5:$F$16,4,FALSE),""))</f>
        <v/>
      </c>
      <c r="K22" s="29" t="n"/>
      <c r="L22" s="29" t="n"/>
      <c r="M22" s="21" t="str">
        <f>IF(B22="","",IF(OR(E22="",F22=""),"✗ حط يوم وساعة البداية",IF(OR(G22="",H22=""),"✗ حط يوم وساعة النهاية",IF(G22+H22&lt;=E22+F22,"✗ النهاية قبل البداية",IF(AND($C$4&lt;&gt;"",G22+H22&lt;$C$4+$D$4),"✗ يخلص قبل ما يبدأ العرض",IF(AND($C$5&lt;&gt;"",E22+F22&gt;$C$5+$D$5),"✗ يبدأ بعد ما يخلص العرض",IF(K22="","✗ اختر مين يرجّعه",IF(AND(LEFT(I22,2)="لا",K22="المنصة لحالها"),"✗ هذا ما يرجع لحاله",IF(AND($C$5&lt;&gt;"",G22+H22&gt;$C$5+$D$5+1),"! يخلص بعد العرض بأكثر من يوم",IF(L22&lt;&gt;"نعم","! باقي تضبطه","✓ جاهز"))))))))))</f>
        <v/>
      </c>
    </row>
    <row r="23">
      <c r="A23" s="28" t="n">
        <v>13</v>
      </c>
      <c r="B23" s="29" t="n"/>
      <c r="C23" s="29" t="n"/>
      <c r="D23" s="29" t="n"/>
      <c r="E23" s="30" t="n"/>
      <c r="F23" s="31" t="n"/>
      <c r="G23" s="30" t="n"/>
      <c r="H23" s="31" t="n"/>
      <c r="I23" s="21" t="str">
        <f>IF(B23="","",IFERROR(VLOOKUP(B23,'وش يرجع لحاله'!$A$5:$F$16,2,FALSE),"اختر من القائمة"))</f>
        <v/>
      </c>
      <c r="J23" s="21" t="str">
        <f>IF(B23="","",IFERROR(VLOOKUP(B23,'وش يرجع لحاله'!$A$5:$F$16,4,FALSE),""))</f>
        <v/>
      </c>
      <c r="K23" s="29" t="n"/>
      <c r="L23" s="29" t="n"/>
      <c r="M23" s="21" t="str">
        <f>IF(B23="","",IF(OR(E23="",F23=""),"✗ حط يوم وساعة البداية",IF(OR(G23="",H23=""),"✗ حط يوم وساعة النهاية",IF(G23+H23&lt;=E23+F23,"✗ النهاية قبل البداية",IF(AND($C$4&lt;&gt;"",G23+H23&lt;$C$4+$D$4),"✗ يخلص قبل ما يبدأ العرض",IF(AND($C$5&lt;&gt;"",E23+F23&gt;$C$5+$D$5),"✗ يبدأ بعد ما يخلص العرض",IF(K23="","✗ اختر مين يرجّعه",IF(AND(LEFT(I23,2)="لا",K23="المنصة لحالها"),"✗ هذا ما يرجع لحاله",IF(AND($C$5&lt;&gt;"",G23+H23&gt;$C$5+$D$5+1),"! يخلص بعد العرض بأكثر من يوم",IF(L23&lt;&gt;"نعم","! باقي تضبطه","✓ جاهز"))))))))))</f>
        <v/>
      </c>
    </row>
    <row r="24">
      <c r="A24" s="28" t="n">
        <v>14</v>
      </c>
      <c r="B24" s="29" t="n"/>
      <c r="C24" s="29" t="n"/>
      <c r="D24" s="29" t="n"/>
      <c r="E24" s="30" t="n"/>
      <c r="F24" s="31" t="n"/>
      <c r="G24" s="30" t="n"/>
      <c r="H24" s="31" t="n"/>
      <c r="I24" s="21" t="str">
        <f>IF(B24="","",IFERROR(VLOOKUP(B24,'وش يرجع لحاله'!$A$5:$F$16,2,FALSE),"اختر من القائمة"))</f>
        <v/>
      </c>
      <c r="J24" s="21" t="str">
        <f>IF(B24="","",IFERROR(VLOOKUP(B24,'وش يرجع لحاله'!$A$5:$F$16,4,FALSE),""))</f>
        <v/>
      </c>
      <c r="K24" s="29" t="n"/>
      <c r="L24" s="29" t="n"/>
      <c r="M24" s="21" t="str">
        <f>IF(B24="","",IF(OR(E24="",F24=""),"✗ حط يوم وساعة البداية",IF(OR(G24="",H24=""),"✗ حط يوم وساعة النهاية",IF(G24+H24&lt;=E24+F24,"✗ النهاية قبل البداية",IF(AND($C$4&lt;&gt;"",G24+H24&lt;$C$4+$D$4),"✗ يخلص قبل ما يبدأ العرض",IF(AND($C$5&lt;&gt;"",E24+F24&gt;$C$5+$D$5),"✗ يبدأ بعد ما يخلص العرض",IF(K24="","✗ اختر مين يرجّعه",IF(AND(LEFT(I24,2)="لا",K24="المنصة لحالها"),"✗ هذا ما يرجع لحاله",IF(AND($C$5&lt;&gt;"",G24+H24&gt;$C$5+$D$5+1),"! يخلص بعد العرض بأكثر من يوم",IF(L24&lt;&gt;"نعم","! باقي تضبطه","✓ جاهز"))))))))))</f>
        <v/>
      </c>
    </row>
    <row r="25">
      <c r="A25" s="28" t="n">
        <v>15</v>
      </c>
      <c r="B25" s="29" t="n"/>
      <c r="C25" s="29" t="n"/>
      <c r="D25" s="29" t="n"/>
      <c r="E25" s="30" t="n"/>
      <c r="F25" s="31" t="n"/>
      <c r="G25" s="30" t="n"/>
      <c r="H25" s="31" t="n"/>
      <c r="I25" s="21" t="str">
        <f>IF(B25="","",IFERROR(VLOOKUP(B25,'وش يرجع لحاله'!$A$5:$F$16,2,FALSE),"اختر من القائمة"))</f>
        <v/>
      </c>
      <c r="J25" s="21" t="str">
        <f>IF(B25="","",IFERROR(VLOOKUP(B25,'وش يرجع لحاله'!$A$5:$F$16,4,FALSE),""))</f>
        <v/>
      </c>
      <c r="K25" s="29" t="n"/>
      <c r="L25" s="29" t="n"/>
      <c r="M25" s="21" t="str">
        <f>IF(B25="","",IF(OR(E25="",F25=""),"✗ حط يوم وساعة البداية",IF(OR(G25="",H25=""),"✗ حط يوم وساعة النهاية",IF(G25+H25&lt;=E25+F25,"✗ النهاية قبل البداية",IF(AND($C$4&lt;&gt;"",G25+H25&lt;$C$4+$D$4),"✗ يخلص قبل ما يبدأ العرض",IF(AND($C$5&lt;&gt;"",E25+F25&gt;$C$5+$D$5),"✗ يبدأ بعد ما يخلص العرض",IF(K25="","✗ اختر مين يرجّعه",IF(AND(LEFT(I25,2)="لا",K25="المنصة لحالها"),"✗ هذا ما يرجع لحاله",IF(AND($C$5&lt;&gt;"",G25+H25&gt;$C$5+$D$5+1),"! يخلص بعد العرض بأكثر من يوم",IF(L25&lt;&gt;"نعم","! باقي تضبطه","✓ جاهز"))))))))))</f>
        <v/>
      </c>
    </row>
    <row r="26">
      <c r="A26" s="28" t="n">
        <v>16</v>
      </c>
      <c r="B26" s="29" t="n"/>
      <c r="C26" s="29" t="n"/>
      <c r="D26" s="29" t="n"/>
      <c r="E26" s="30" t="n"/>
      <c r="F26" s="31" t="n"/>
      <c r="G26" s="30" t="n"/>
      <c r="H26" s="31" t="n"/>
      <c r="I26" s="21" t="str">
        <f>IF(B26="","",IFERROR(VLOOKUP(B26,'وش يرجع لحاله'!$A$5:$F$16,2,FALSE),"اختر من القائمة"))</f>
        <v/>
      </c>
      <c r="J26" s="21" t="str">
        <f>IF(B26="","",IFERROR(VLOOKUP(B26,'وش يرجع لحاله'!$A$5:$F$16,4,FALSE),""))</f>
        <v/>
      </c>
      <c r="K26" s="29" t="n"/>
      <c r="L26" s="29" t="n"/>
      <c r="M26" s="21" t="str">
        <f>IF(B26="","",IF(OR(E26="",F26=""),"✗ حط يوم وساعة البداية",IF(OR(G26="",H26=""),"✗ حط يوم وساعة النهاية",IF(G26+H26&lt;=E26+F26,"✗ النهاية قبل البداية",IF(AND($C$4&lt;&gt;"",G26+H26&lt;$C$4+$D$4),"✗ يخلص قبل ما يبدأ العرض",IF(AND($C$5&lt;&gt;"",E26+F26&gt;$C$5+$D$5),"✗ يبدأ بعد ما يخلص العرض",IF(K26="","✗ اختر مين يرجّعه",IF(AND(LEFT(I26,2)="لا",K26="المنصة لحالها"),"✗ هذا ما يرجع لحاله",IF(AND($C$5&lt;&gt;"",G26+H26&gt;$C$5+$D$5+1),"! يخلص بعد العرض بأكثر من يوم",IF(L26&lt;&gt;"نعم","! باقي تضبطه","✓ جاهز"))))))))))</f>
        <v/>
      </c>
    </row>
    <row r="27">
      <c r="A27" s="28" t="n">
        <v>17</v>
      </c>
      <c r="B27" s="29" t="n"/>
      <c r="C27" s="29" t="n"/>
      <c r="D27" s="29" t="n"/>
      <c r="E27" s="30" t="n"/>
      <c r="F27" s="31" t="n"/>
      <c r="G27" s="30" t="n"/>
      <c r="H27" s="31" t="n"/>
      <c r="I27" s="21" t="str">
        <f>IF(B27="","",IFERROR(VLOOKUP(B27,'وش يرجع لحاله'!$A$5:$F$16,2,FALSE),"اختر من القائمة"))</f>
        <v/>
      </c>
      <c r="J27" s="21" t="str">
        <f>IF(B27="","",IFERROR(VLOOKUP(B27,'وش يرجع لحاله'!$A$5:$F$16,4,FALSE),""))</f>
        <v/>
      </c>
      <c r="K27" s="29" t="n"/>
      <c r="L27" s="29" t="n"/>
      <c r="M27" s="21" t="str">
        <f>IF(B27="","",IF(OR(E27="",F27=""),"✗ حط يوم وساعة البداية",IF(OR(G27="",H27=""),"✗ حط يوم وساعة النهاية",IF(G27+H27&lt;=E27+F27,"✗ النهاية قبل البداية",IF(AND($C$4&lt;&gt;"",G27+H27&lt;$C$4+$D$4),"✗ يخلص قبل ما يبدأ العرض",IF(AND($C$5&lt;&gt;"",E27+F27&gt;$C$5+$D$5),"✗ يبدأ بعد ما يخلص العرض",IF(K27="","✗ اختر مين يرجّعه",IF(AND(LEFT(I27,2)="لا",K27="المنصة لحالها"),"✗ هذا ما يرجع لحاله",IF(AND($C$5&lt;&gt;"",G27+H27&gt;$C$5+$D$5+1),"! يخلص بعد العرض بأكثر من يوم",IF(L27&lt;&gt;"نعم","! باقي تضبطه","✓ جاهز"))))))))))</f>
        <v/>
      </c>
    </row>
    <row r="28">
      <c r="A28" s="28" t="n">
        <v>18</v>
      </c>
      <c r="B28" s="29" t="n"/>
      <c r="C28" s="29" t="n"/>
      <c r="D28" s="29" t="n"/>
      <c r="E28" s="30" t="n"/>
      <c r="F28" s="31" t="n"/>
      <c r="G28" s="30" t="n"/>
      <c r="H28" s="31" t="n"/>
      <c r="I28" s="21" t="str">
        <f>IF(B28="","",IFERROR(VLOOKUP(B28,'وش يرجع لحاله'!$A$5:$F$16,2,FALSE),"اختر من القائمة"))</f>
        <v/>
      </c>
      <c r="J28" s="21" t="str">
        <f>IF(B28="","",IFERROR(VLOOKUP(B28,'وش يرجع لحاله'!$A$5:$F$16,4,FALSE),""))</f>
        <v/>
      </c>
      <c r="K28" s="29" t="n"/>
      <c r="L28" s="29" t="n"/>
      <c r="M28" s="21" t="str">
        <f>IF(B28="","",IF(OR(E28="",F28=""),"✗ حط يوم وساعة البداية",IF(OR(G28="",H28=""),"✗ حط يوم وساعة النهاية",IF(G28+H28&lt;=E28+F28,"✗ النهاية قبل البداية",IF(AND($C$4&lt;&gt;"",G28+H28&lt;$C$4+$D$4),"✗ يخلص قبل ما يبدأ العرض",IF(AND($C$5&lt;&gt;"",E28+F28&gt;$C$5+$D$5),"✗ يبدأ بعد ما يخلص العرض",IF(K28="","✗ اختر مين يرجّعه",IF(AND(LEFT(I28,2)="لا",K28="المنصة لحالها"),"✗ هذا ما يرجع لحاله",IF(AND($C$5&lt;&gt;"",G28+H28&gt;$C$5+$D$5+1),"! يخلص بعد العرض بأكثر من يوم",IF(L28&lt;&gt;"نعم","! باقي تضبطه","✓ جاهز"))))))))))</f>
        <v/>
      </c>
    </row>
    <row r="29">
      <c r="A29" s="28" t="n">
        <v>19</v>
      </c>
      <c r="B29" s="29" t="n"/>
      <c r="C29" s="29" t="n"/>
      <c r="D29" s="29" t="n"/>
      <c r="E29" s="30" t="n"/>
      <c r="F29" s="31" t="n"/>
      <c r="G29" s="30" t="n"/>
      <c r="H29" s="31" t="n"/>
      <c r="I29" s="21" t="str">
        <f>IF(B29="","",IFERROR(VLOOKUP(B29,'وش يرجع لحاله'!$A$5:$F$16,2,FALSE),"اختر من القائمة"))</f>
        <v/>
      </c>
      <c r="J29" s="21" t="str">
        <f>IF(B29="","",IFERROR(VLOOKUP(B29,'وش يرجع لحاله'!$A$5:$F$16,4,FALSE),""))</f>
        <v/>
      </c>
      <c r="K29" s="29" t="n"/>
      <c r="L29" s="29" t="n"/>
      <c r="M29" s="21" t="str">
        <f>IF(B29="","",IF(OR(E29="",F29=""),"✗ حط يوم وساعة البداية",IF(OR(G29="",H29=""),"✗ حط يوم وساعة النهاية",IF(G29+H29&lt;=E29+F29,"✗ النهاية قبل البداية",IF(AND($C$4&lt;&gt;"",G29+H29&lt;$C$4+$D$4),"✗ يخلص قبل ما يبدأ العرض",IF(AND($C$5&lt;&gt;"",E29+F29&gt;$C$5+$D$5),"✗ يبدأ بعد ما يخلص العرض",IF(K29="","✗ اختر مين يرجّعه",IF(AND(LEFT(I29,2)="لا",K29="المنصة لحالها"),"✗ هذا ما يرجع لحاله",IF(AND($C$5&lt;&gt;"",G29+H29&gt;$C$5+$D$5+1),"! يخلص بعد العرض بأكثر من يوم",IF(L29&lt;&gt;"نعم","! باقي تضبطه","✓ جاهز"))))))))))</f>
        <v/>
      </c>
    </row>
    <row r="30">
      <c r="A30" s="28" t="n">
        <v>20</v>
      </c>
      <c r="B30" s="29" t="n"/>
      <c r="C30" s="29" t="n"/>
      <c r="D30" s="29" t="n"/>
      <c r="E30" s="30" t="n"/>
      <c r="F30" s="31" t="n"/>
      <c r="G30" s="30" t="n"/>
      <c r="H30" s="31" t="n"/>
      <c r="I30" s="21" t="str">
        <f>IF(B30="","",IFERROR(VLOOKUP(B30,'وش يرجع لحاله'!$A$5:$F$16,2,FALSE),"اختر من القائمة"))</f>
        <v/>
      </c>
      <c r="J30" s="21" t="str">
        <f>IF(B30="","",IFERROR(VLOOKUP(B30,'وش يرجع لحاله'!$A$5:$F$16,4,FALSE),""))</f>
        <v/>
      </c>
      <c r="K30" s="29" t="n"/>
      <c r="L30" s="29" t="n"/>
      <c r="M30" s="21" t="str">
        <f>IF(B30="","",IF(OR(E30="",F30=""),"✗ حط يوم وساعة البداية",IF(OR(G30="",H30=""),"✗ حط يوم وساعة النهاية",IF(G30+H30&lt;=E30+F30,"✗ النهاية قبل البداية",IF(AND($C$4&lt;&gt;"",G30+H30&lt;$C$4+$D$4),"✗ يخلص قبل ما يبدأ العرض",IF(AND($C$5&lt;&gt;"",E30+F30&gt;$C$5+$D$5),"✗ يبدأ بعد ما يخلص العرض",IF(K30="","✗ اختر مين يرجّعه",IF(AND(LEFT(I30,2)="لا",K30="المنصة لحالها"),"✗ هذا ما يرجع لحاله",IF(AND($C$5&lt;&gt;"",G30+H30&gt;$C$5+$D$5+1),"! يخلص بعد العرض بأكثر من يوم",IF(L30&lt;&gt;"نعم","! باقي تضبطه","✓ جاهز"))))))))))</f>
        <v/>
      </c>
    </row>
    <row r="31">
      <c r="A31" s="28" t="n">
        <v>21</v>
      </c>
      <c r="B31" s="29" t="n"/>
      <c r="C31" s="29" t="n"/>
      <c r="D31" s="29" t="n"/>
      <c r="E31" s="30" t="n"/>
      <c r="F31" s="31" t="n"/>
      <c r="G31" s="30" t="n"/>
      <c r="H31" s="31" t="n"/>
      <c r="I31" s="21" t="str">
        <f>IF(B31="","",IFERROR(VLOOKUP(B31,'وش يرجع لحاله'!$A$5:$F$16,2,FALSE),"اختر من القائمة"))</f>
        <v/>
      </c>
      <c r="J31" s="21" t="str">
        <f>IF(B31="","",IFERROR(VLOOKUP(B31,'وش يرجع لحاله'!$A$5:$F$16,4,FALSE),""))</f>
        <v/>
      </c>
      <c r="K31" s="29" t="n"/>
      <c r="L31" s="29" t="n"/>
      <c r="M31" s="21" t="str">
        <f>IF(B31="","",IF(OR(E31="",F31=""),"✗ حط يوم وساعة البداية",IF(OR(G31="",H31=""),"✗ حط يوم وساعة النهاية",IF(G31+H31&lt;=E31+F31,"✗ النهاية قبل البداية",IF(AND($C$4&lt;&gt;"",G31+H31&lt;$C$4+$D$4),"✗ يخلص قبل ما يبدأ العرض",IF(AND($C$5&lt;&gt;"",E31+F31&gt;$C$5+$D$5),"✗ يبدأ بعد ما يخلص العرض",IF(K31="","✗ اختر مين يرجّعه",IF(AND(LEFT(I31,2)="لا",K31="المنصة لحالها"),"✗ هذا ما يرجع لحاله",IF(AND($C$5&lt;&gt;"",G31+H31&gt;$C$5+$D$5+1),"! يخلص بعد العرض بأكثر من يوم",IF(L31&lt;&gt;"نعم","! باقي تضبطه","✓ جاهز"))))))))))</f>
        <v/>
      </c>
    </row>
    <row r="32">
      <c r="A32" s="28" t="n">
        <v>22</v>
      </c>
      <c r="B32" s="29" t="n"/>
      <c r="C32" s="29" t="n"/>
      <c r="D32" s="29" t="n"/>
      <c r="E32" s="30" t="n"/>
      <c r="F32" s="31" t="n"/>
      <c r="G32" s="30" t="n"/>
      <c r="H32" s="31" t="n"/>
      <c r="I32" s="21" t="str">
        <f>IF(B32="","",IFERROR(VLOOKUP(B32,'وش يرجع لحاله'!$A$5:$F$16,2,FALSE),"اختر من القائمة"))</f>
        <v/>
      </c>
      <c r="J32" s="21" t="str">
        <f>IF(B32="","",IFERROR(VLOOKUP(B32,'وش يرجع لحاله'!$A$5:$F$16,4,FALSE),""))</f>
        <v/>
      </c>
      <c r="K32" s="29" t="n"/>
      <c r="L32" s="29" t="n"/>
      <c r="M32" s="21" t="str">
        <f>IF(B32="","",IF(OR(E32="",F32=""),"✗ حط يوم وساعة البداية",IF(OR(G32="",H32=""),"✗ حط يوم وساعة النهاية",IF(G32+H32&lt;=E32+F32,"✗ النهاية قبل البداية",IF(AND($C$4&lt;&gt;"",G32+H32&lt;$C$4+$D$4),"✗ يخلص قبل ما يبدأ العرض",IF(AND($C$5&lt;&gt;"",E32+F32&gt;$C$5+$D$5),"✗ يبدأ بعد ما يخلص العرض",IF(K32="","✗ اختر مين يرجّعه",IF(AND(LEFT(I32,2)="لا",K32="المنصة لحالها"),"✗ هذا ما يرجع لحاله",IF(AND($C$5&lt;&gt;"",G32+H32&gt;$C$5+$D$5+1),"! يخلص بعد العرض بأكثر من يوم",IF(L32&lt;&gt;"نعم","! باقي تضبطه","✓ جاهز"))))))))))</f>
        <v/>
      </c>
    </row>
    <row r="33">
      <c r="A33" s="28" t="n">
        <v>23</v>
      </c>
      <c r="B33" s="29" t="n"/>
      <c r="C33" s="29" t="n"/>
      <c r="D33" s="29" t="n"/>
      <c r="E33" s="30" t="n"/>
      <c r="F33" s="31" t="n"/>
      <c r="G33" s="30" t="n"/>
      <c r="H33" s="31" t="n"/>
      <c r="I33" s="21" t="str">
        <f>IF(B33="","",IFERROR(VLOOKUP(B33,'وش يرجع لحاله'!$A$5:$F$16,2,FALSE),"اختر من القائمة"))</f>
        <v/>
      </c>
      <c r="J33" s="21" t="str">
        <f>IF(B33="","",IFERROR(VLOOKUP(B33,'وش يرجع لحاله'!$A$5:$F$16,4,FALSE),""))</f>
        <v/>
      </c>
      <c r="K33" s="29" t="n"/>
      <c r="L33" s="29" t="n"/>
      <c r="M33" s="21" t="str">
        <f>IF(B33="","",IF(OR(E33="",F33=""),"✗ حط يوم وساعة البداية",IF(OR(G33="",H33=""),"✗ حط يوم وساعة النهاية",IF(G33+H33&lt;=E33+F33,"✗ النهاية قبل البداية",IF(AND($C$4&lt;&gt;"",G33+H33&lt;$C$4+$D$4),"✗ يخلص قبل ما يبدأ العرض",IF(AND($C$5&lt;&gt;"",E33+F33&gt;$C$5+$D$5),"✗ يبدأ بعد ما يخلص العرض",IF(K33="","✗ اختر مين يرجّعه",IF(AND(LEFT(I33,2)="لا",K33="المنصة لحالها"),"✗ هذا ما يرجع لحاله",IF(AND($C$5&lt;&gt;"",G33+H33&gt;$C$5+$D$5+1),"! يخلص بعد العرض بأكثر من يوم",IF(L33&lt;&gt;"نعم","! باقي تضبطه","✓ جاهز"))))))))))</f>
        <v/>
      </c>
    </row>
    <row r="34">
      <c r="A34" s="28" t="n">
        <v>24</v>
      </c>
      <c r="B34" s="29" t="n"/>
      <c r="C34" s="29" t="n"/>
      <c r="D34" s="29" t="n"/>
      <c r="E34" s="30" t="n"/>
      <c r="F34" s="31" t="n"/>
      <c r="G34" s="30" t="n"/>
      <c r="H34" s="31" t="n"/>
      <c r="I34" s="21" t="str">
        <f>IF(B34="","",IFERROR(VLOOKUP(B34,'وش يرجع لحاله'!$A$5:$F$16,2,FALSE),"اختر من القائمة"))</f>
        <v/>
      </c>
      <c r="J34" s="21" t="str">
        <f>IF(B34="","",IFERROR(VLOOKUP(B34,'وش يرجع لحاله'!$A$5:$F$16,4,FALSE),""))</f>
        <v/>
      </c>
      <c r="K34" s="29" t="n"/>
      <c r="L34" s="29" t="n"/>
      <c r="M34" s="21" t="str">
        <f>IF(B34="","",IF(OR(E34="",F34=""),"✗ حط يوم وساعة البداية",IF(OR(G34="",H34=""),"✗ حط يوم وساعة النهاية",IF(G34+H34&lt;=E34+F34,"✗ النهاية قبل البداية",IF(AND($C$4&lt;&gt;"",G34+H34&lt;$C$4+$D$4),"✗ يخلص قبل ما يبدأ العرض",IF(AND($C$5&lt;&gt;"",E34+F34&gt;$C$5+$D$5),"✗ يبدأ بعد ما يخلص العرض",IF(K34="","✗ اختر مين يرجّعه",IF(AND(LEFT(I34,2)="لا",K34="المنصة لحالها"),"✗ هذا ما يرجع لحاله",IF(AND($C$5&lt;&gt;"",G34+H34&gt;$C$5+$D$5+1),"! يخلص بعد العرض بأكثر من يوم",IF(L34&lt;&gt;"نعم","! باقي تضبطه","✓ جاهز"))))))))))</f>
        <v/>
      </c>
    </row>
    <row r="35">
      <c r="A35" s="28" t="n">
        <v>25</v>
      </c>
      <c r="B35" s="29" t="n"/>
      <c r="C35" s="29" t="n"/>
      <c r="D35" s="29" t="n"/>
      <c r="E35" s="30" t="n"/>
      <c r="F35" s="31" t="n"/>
      <c r="G35" s="30" t="n"/>
      <c r="H35" s="31" t="n"/>
      <c r="I35" s="21" t="str">
        <f>IF(B35="","",IFERROR(VLOOKUP(B35,'وش يرجع لحاله'!$A$5:$F$16,2,FALSE),"اختر من القائمة"))</f>
        <v/>
      </c>
      <c r="J35" s="21" t="str">
        <f>IF(B35="","",IFERROR(VLOOKUP(B35,'وش يرجع لحاله'!$A$5:$F$16,4,FALSE),""))</f>
        <v/>
      </c>
      <c r="K35" s="29" t="n"/>
      <c r="L35" s="29" t="n"/>
      <c r="M35" s="21" t="str">
        <f>IF(B35="","",IF(OR(E35="",F35=""),"✗ حط يوم وساعة البداية",IF(OR(G35="",H35=""),"✗ حط يوم وساعة النهاية",IF(G35+H35&lt;=E35+F35,"✗ النهاية قبل البداية",IF(AND($C$4&lt;&gt;"",G35+H35&lt;$C$4+$D$4),"✗ يخلص قبل ما يبدأ العرض",IF(AND($C$5&lt;&gt;"",E35+F35&gt;$C$5+$D$5),"✗ يبدأ بعد ما يخلص العرض",IF(K35="","✗ اختر مين يرجّعه",IF(AND(LEFT(I35,2)="لا",K35="المنصة لحالها"),"✗ هذا ما يرجع لحاله",IF(AND($C$5&lt;&gt;"",G35+H35&gt;$C$5+$D$5+1),"! يخلص بعد العرض بأكثر من يوم",IF(L35&lt;&gt;"نعم","! باقي تضبطه","✓ جاهز"))))))))))</f>
        <v/>
      </c>
    </row>
    <row r="36">
      <c r="A36" s="28" t="n">
        <v>26</v>
      </c>
      <c r="B36" s="29" t="n"/>
      <c r="C36" s="29" t="n"/>
      <c r="D36" s="29" t="n"/>
      <c r="E36" s="30" t="n"/>
      <c r="F36" s="31" t="n"/>
      <c r="G36" s="30" t="n"/>
      <c r="H36" s="31" t="n"/>
      <c r="I36" s="21" t="str">
        <f>IF(B36="","",IFERROR(VLOOKUP(B36,'وش يرجع لحاله'!$A$5:$F$16,2,FALSE),"اختر من القائمة"))</f>
        <v/>
      </c>
      <c r="J36" s="21" t="str">
        <f>IF(B36="","",IFERROR(VLOOKUP(B36,'وش يرجع لحاله'!$A$5:$F$16,4,FALSE),""))</f>
        <v/>
      </c>
      <c r="K36" s="29" t="n"/>
      <c r="L36" s="29" t="n"/>
      <c r="M36" s="21" t="str">
        <f>IF(B36="","",IF(OR(E36="",F36=""),"✗ حط يوم وساعة البداية",IF(OR(G36="",H36=""),"✗ حط يوم وساعة النهاية",IF(G36+H36&lt;=E36+F36,"✗ النهاية قبل البداية",IF(AND($C$4&lt;&gt;"",G36+H36&lt;$C$4+$D$4),"✗ يخلص قبل ما يبدأ العرض",IF(AND($C$5&lt;&gt;"",E36+F36&gt;$C$5+$D$5),"✗ يبدأ بعد ما يخلص العرض",IF(K36="","✗ اختر مين يرجّعه",IF(AND(LEFT(I36,2)="لا",K36="المنصة لحالها"),"✗ هذا ما يرجع لحاله",IF(AND($C$5&lt;&gt;"",G36+H36&gt;$C$5+$D$5+1),"! يخلص بعد العرض بأكثر من يوم",IF(L36&lt;&gt;"نعم","! باقي تضبطه","✓ جاهز"))))))))))</f>
        <v/>
      </c>
    </row>
    <row r="37">
      <c r="A37" s="28" t="n">
        <v>27</v>
      </c>
      <c r="B37" s="29" t="n"/>
      <c r="C37" s="29" t="n"/>
      <c r="D37" s="29" t="n"/>
      <c r="E37" s="30" t="n"/>
      <c r="F37" s="31" t="n"/>
      <c r="G37" s="30" t="n"/>
      <c r="H37" s="31" t="n"/>
      <c r="I37" s="21" t="str">
        <f>IF(B37="","",IFERROR(VLOOKUP(B37,'وش يرجع لحاله'!$A$5:$F$16,2,FALSE),"اختر من القائمة"))</f>
        <v/>
      </c>
      <c r="J37" s="21" t="str">
        <f>IF(B37="","",IFERROR(VLOOKUP(B37,'وش يرجع لحاله'!$A$5:$F$16,4,FALSE),""))</f>
        <v/>
      </c>
      <c r="K37" s="29" t="n"/>
      <c r="L37" s="29" t="n"/>
      <c r="M37" s="21" t="str">
        <f>IF(B37="","",IF(OR(E37="",F37=""),"✗ حط يوم وساعة البداية",IF(OR(G37="",H37=""),"✗ حط يوم وساعة النهاية",IF(G37+H37&lt;=E37+F37,"✗ النهاية قبل البداية",IF(AND($C$4&lt;&gt;"",G37+H37&lt;$C$4+$D$4),"✗ يخلص قبل ما يبدأ العرض",IF(AND($C$5&lt;&gt;"",E37+F37&gt;$C$5+$D$5),"✗ يبدأ بعد ما يخلص العرض",IF(K37="","✗ اختر مين يرجّعه",IF(AND(LEFT(I37,2)="لا",K37="المنصة لحالها"),"✗ هذا ما يرجع لحاله",IF(AND($C$5&lt;&gt;"",G37+H37&gt;$C$5+$D$5+1),"! يخلص بعد العرض بأكثر من يوم",IF(L37&lt;&gt;"نعم","! باقي تضبطه","✓ جاهز"))))))))))</f>
        <v/>
      </c>
    </row>
    <row r="38">
      <c r="A38" s="28" t="n">
        <v>28</v>
      </c>
      <c r="B38" s="29" t="n"/>
      <c r="C38" s="29" t="n"/>
      <c r="D38" s="29" t="n"/>
      <c r="E38" s="30" t="n"/>
      <c r="F38" s="31" t="n"/>
      <c r="G38" s="30" t="n"/>
      <c r="H38" s="31" t="n"/>
      <c r="I38" s="21" t="str">
        <f>IF(B38="","",IFERROR(VLOOKUP(B38,'وش يرجع لحاله'!$A$5:$F$16,2,FALSE),"اختر من القائمة"))</f>
        <v/>
      </c>
      <c r="J38" s="21" t="str">
        <f>IF(B38="","",IFERROR(VLOOKUP(B38,'وش يرجع لحاله'!$A$5:$F$16,4,FALSE),""))</f>
        <v/>
      </c>
      <c r="K38" s="29" t="n"/>
      <c r="L38" s="29" t="n"/>
      <c r="M38" s="21" t="str">
        <f>IF(B38="","",IF(OR(E38="",F38=""),"✗ حط يوم وساعة البداية",IF(OR(G38="",H38=""),"✗ حط يوم وساعة النهاية",IF(G38+H38&lt;=E38+F38,"✗ النهاية قبل البداية",IF(AND($C$4&lt;&gt;"",G38+H38&lt;$C$4+$D$4),"✗ يخلص قبل ما يبدأ العرض",IF(AND($C$5&lt;&gt;"",E38+F38&gt;$C$5+$D$5),"✗ يبدأ بعد ما يخلص العرض",IF(K38="","✗ اختر مين يرجّعه",IF(AND(LEFT(I38,2)="لا",K38="المنصة لحالها"),"✗ هذا ما يرجع لحاله",IF(AND($C$5&lt;&gt;"",G38+H38&gt;$C$5+$D$5+1),"! يخلص بعد العرض بأكثر من يوم",IF(L38&lt;&gt;"نعم","! باقي تضبطه","✓ جاهز"))))))))))</f>
        <v/>
      </c>
    </row>
    <row r="39">
      <c r="A39" s="28" t="n">
        <v>29</v>
      </c>
      <c r="B39" s="29" t="n"/>
      <c r="C39" s="29" t="n"/>
      <c r="D39" s="29" t="n"/>
      <c r="E39" s="30" t="n"/>
      <c r="F39" s="31" t="n"/>
      <c r="G39" s="30" t="n"/>
      <c r="H39" s="31" t="n"/>
      <c r="I39" s="21" t="str">
        <f>IF(B39="","",IFERROR(VLOOKUP(B39,'وش يرجع لحاله'!$A$5:$F$16,2,FALSE),"اختر من القائمة"))</f>
        <v/>
      </c>
      <c r="J39" s="21" t="str">
        <f>IF(B39="","",IFERROR(VLOOKUP(B39,'وش يرجع لحاله'!$A$5:$F$16,4,FALSE),""))</f>
        <v/>
      </c>
      <c r="K39" s="29" t="n"/>
      <c r="L39" s="29" t="n"/>
      <c r="M39" s="21" t="str">
        <f>IF(B39="","",IF(OR(E39="",F39=""),"✗ حط يوم وساعة البداية",IF(OR(G39="",H39=""),"✗ حط يوم وساعة النهاية",IF(G39+H39&lt;=E39+F39,"✗ النهاية قبل البداية",IF(AND($C$4&lt;&gt;"",G39+H39&lt;$C$4+$D$4),"✗ يخلص قبل ما يبدأ العرض",IF(AND($C$5&lt;&gt;"",E39+F39&gt;$C$5+$D$5),"✗ يبدأ بعد ما يخلص العرض",IF(K39="","✗ اختر مين يرجّعه",IF(AND(LEFT(I39,2)="لا",K39="المنصة لحالها"),"✗ هذا ما يرجع لحاله",IF(AND($C$5&lt;&gt;"",G39+H39&gt;$C$5+$D$5+1),"! يخلص بعد العرض بأكثر من يوم",IF(L39&lt;&gt;"نعم","! باقي تضبطه","✓ جاهز"))))))))))</f>
        <v/>
      </c>
    </row>
    <row r="40">
      <c r="A40" s="28" t="n">
        <v>30</v>
      </c>
      <c r="B40" s="29" t="n"/>
      <c r="C40" s="29" t="n"/>
      <c r="D40" s="29" t="n"/>
      <c r="E40" s="30" t="n"/>
      <c r="F40" s="31" t="n"/>
      <c r="G40" s="30" t="n"/>
      <c r="H40" s="31" t="n"/>
      <c r="I40" s="21" t="str">
        <f>IF(B40="","",IFERROR(VLOOKUP(B40,'وش يرجع لحاله'!$A$5:$F$16,2,FALSE),"اختر من القائمة"))</f>
        <v/>
      </c>
      <c r="J40" s="21" t="str">
        <f>IF(B40="","",IFERROR(VLOOKUP(B40,'وش يرجع لحاله'!$A$5:$F$16,4,FALSE),""))</f>
        <v/>
      </c>
      <c r="K40" s="29" t="n"/>
      <c r="L40" s="29" t="n"/>
      <c r="M40" s="21" t="str">
        <f>IF(B40="","",IF(OR(E40="",F40=""),"✗ حط يوم وساعة البداية",IF(OR(G40="",H40=""),"✗ حط يوم وساعة النهاية",IF(G40+H40&lt;=E40+F40,"✗ النهاية قبل البداية",IF(AND($C$4&lt;&gt;"",G40+H40&lt;$C$4+$D$4),"✗ يخلص قبل ما يبدأ العرض",IF(AND($C$5&lt;&gt;"",E40+F40&gt;$C$5+$D$5),"✗ يبدأ بعد ما يخلص العرض",IF(K40="","✗ اختر مين يرجّعه",IF(AND(LEFT(I40,2)="لا",K40="المنصة لحالها"),"✗ هذا ما يرجع لحاله",IF(AND($C$5&lt;&gt;"",G40+H40&gt;$C$5+$D$5+1),"! يخلص بعد العرض بأكثر من يوم",IF(L40&lt;&gt;"نعم","! باقي تضبطه","✓ جاهز"))))))))))</f>
        <v/>
      </c>
    </row>
    <row r="41">
      <c r="A41" s="28" t="n">
        <v>31</v>
      </c>
      <c r="B41" s="29" t="n"/>
      <c r="C41" s="29" t="n"/>
      <c r="D41" s="29" t="n"/>
      <c r="E41" s="30" t="n"/>
      <c r="F41" s="31" t="n"/>
      <c r="G41" s="30" t="n"/>
      <c r="H41" s="31" t="n"/>
      <c r="I41" s="21" t="str">
        <f>IF(B41="","",IFERROR(VLOOKUP(B41,'وش يرجع لحاله'!$A$5:$F$16,2,FALSE),"اختر من القائمة"))</f>
        <v/>
      </c>
      <c r="J41" s="21" t="str">
        <f>IF(B41="","",IFERROR(VLOOKUP(B41,'وش يرجع لحاله'!$A$5:$F$16,4,FALSE),""))</f>
        <v/>
      </c>
      <c r="K41" s="29" t="n"/>
      <c r="L41" s="29" t="n"/>
      <c r="M41" s="21" t="str">
        <f>IF(B41="","",IF(OR(E41="",F41=""),"✗ حط يوم وساعة البداية",IF(OR(G41="",H41=""),"✗ حط يوم وساعة النهاية",IF(G41+H41&lt;=E41+F41,"✗ النهاية قبل البداية",IF(AND($C$4&lt;&gt;"",G41+H41&lt;$C$4+$D$4),"✗ يخلص قبل ما يبدأ العرض",IF(AND($C$5&lt;&gt;"",E41+F41&gt;$C$5+$D$5),"✗ يبدأ بعد ما يخلص العرض",IF(K41="","✗ اختر مين يرجّعه",IF(AND(LEFT(I41,2)="لا",K41="المنصة لحالها"),"✗ هذا ما يرجع لحاله",IF(AND($C$5&lt;&gt;"",G41+H41&gt;$C$5+$D$5+1),"! يخلص بعد العرض بأكثر من يوم",IF(L41&lt;&gt;"نعم","! باقي تضبطه","✓ جاهز"))))))))))</f>
        <v/>
      </c>
    </row>
    <row r="42">
      <c r="A42" s="28" t="n">
        <v>32</v>
      </c>
      <c r="B42" s="29" t="n"/>
      <c r="C42" s="29" t="n"/>
      <c r="D42" s="29" t="n"/>
      <c r="E42" s="30" t="n"/>
      <c r="F42" s="31" t="n"/>
      <c r="G42" s="30" t="n"/>
      <c r="H42" s="31" t="n"/>
      <c r="I42" s="21" t="str">
        <f>IF(B42="","",IFERROR(VLOOKUP(B42,'وش يرجع لحاله'!$A$5:$F$16,2,FALSE),"اختر من القائمة"))</f>
        <v/>
      </c>
      <c r="J42" s="21" t="str">
        <f>IF(B42="","",IFERROR(VLOOKUP(B42,'وش يرجع لحاله'!$A$5:$F$16,4,FALSE),""))</f>
        <v/>
      </c>
      <c r="K42" s="29" t="n"/>
      <c r="L42" s="29" t="n"/>
      <c r="M42" s="21" t="str">
        <f>IF(B42="","",IF(OR(E42="",F42=""),"✗ حط يوم وساعة البداية",IF(OR(G42="",H42=""),"✗ حط يوم وساعة النهاية",IF(G42+H42&lt;=E42+F42,"✗ النهاية قبل البداية",IF(AND($C$4&lt;&gt;"",G42+H42&lt;$C$4+$D$4),"✗ يخلص قبل ما يبدأ العرض",IF(AND($C$5&lt;&gt;"",E42+F42&gt;$C$5+$D$5),"✗ يبدأ بعد ما يخلص العرض",IF(K42="","✗ اختر مين يرجّعه",IF(AND(LEFT(I42,2)="لا",K42="المنصة لحالها"),"✗ هذا ما يرجع لحاله",IF(AND($C$5&lt;&gt;"",G42+H42&gt;$C$5+$D$5+1),"! يخلص بعد العرض بأكثر من يوم",IF(L42&lt;&gt;"نعم","! باقي تضبطه","✓ جاهز"))))))))))</f>
        <v/>
      </c>
    </row>
    <row r="43">
      <c r="A43" s="28" t="n">
        <v>33</v>
      </c>
      <c r="B43" s="29" t="n"/>
      <c r="C43" s="29" t="n"/>
      <c r="D43" s="29" t="n"/>
      <c r="E43" s="30" t="n"/>
      <c r="F43" s="31" t="n"/>
      <c r="G43" s="30" t="n"/>
      <c r="H43" s="31" t="n"/>
      <c r="I43" s="21" t="str">
        <f>IF(B43="","",IFERROR(VLOOKUP(B43,'وش يرجع لحاله'!$A$5:$F$16,2,FALSE),"اختر من القائمة"))</f>
        <v/>
      </c>
      <c r="J43" s="21" t="str">
        <f>IF(B43="","",IFERROR(VLOOKUP(B43,'وش يرجع لحاله'!$A$5:$F$16,4,FALSE),""))</f>
        <v/>
      </c>
      <c r="K43" s="29" t="n"/>
      <c r="L43" s="29" t="n"/>
      <c r="M43" s="21" t="str">
        <f>IF(B43="","",IF(OR(E43="",F43=""),"✗ حط يوم وساعة البداية",IF(OR(G43="",H43=""),"✗ حط يوم وساعة النهاية",IF(G43+H43&lt;=E43+F43,"✗ النهاية قبل البداية",IF(AND($C$4&lt;&gt;"",G43+H43&lt;$C$4+$D$4),"✗ يخلص قبل ما يبدأ العرض",IF(AND($C$5&lt;&gt;"",E43+F43&gt;$C$5+$D$5),"✗ يبدأ بعد ما يخلص العرض",IF(K43="","✗ اختر مين يرجّعه",IF(AND(LEFT(I43,2)="لا",K43="المنصة لحالها"),"✗ هذا ما يرجع لحاله",IF(AND($C$5&lt;&gt;"",G43+H43&gt;$C$5+$D$5+1),"! يخلص بعد العرض بأكثر من يوم",IF(L43&lt;&gt;"نعم","! باقي تضبطه","✓ جاهز"))))))))))</f>
        <v/>
      </c>
    </row>
    <row r="44">
      <c r="A44" s="28" t="n">
        <v>34</v>
      </c>
      <c r="B44" s="29" t="n"/>
      <c r="C44" s="29" t="n"/>
      <c r="D44" s="29" t="n"/>
      <c r="E44" s="30" t="n"/>
      <c r="F44" s="31" t="n"/>
      <c r="G44" s="30" t="n"/>
      <c r="H44" s="31" t="n"/>
      <c r="I44" s="21" t="str">
        <f>IF(B44="","",IFERROR(VLOOKUP(B44,'وش يرجع لحاله'!$A$5:$F$16,2,FALSE),"اختر من القائمة"))</f>
        <v/>
      </c>
      <c r="J44" s="21" t="str">
        <f>IF(B44="","",IFERROR(VLOOKUP(B44,'وش يرجع لحاله'!$A$5:$F$16,4,FALSE),""))</f>
        <v/>
      </c>
      <c r="K44" s="29" t="n"/>
      <c r="L44" s="29" t="n"/>
      <c r="M44" s="21" t="str">
        <f>IF(B44="","",IF(OR(E44="",F44=""),"✗ حط يوم وساعة البداية",IF(OR(G44="",H44=""),"✗ حط يوم وساعة النهاية",IF(G44+H44&lt;=E44+F44,"✗ النهاية قبل البداية",IF(AND($C$4&lt;&gt;"",G44+H44&lt;$C$4+$D$4),"✗ يخلص قبل ما يبدأ العرض",IF(AND($C$5&lt;&gt;"",E44+F44&gt;$C$5+$D$5),"✗ يبدأ بعد ما يخلص العرض",IF(K44="","✗ اختر مين يرجّعه",IF(AND(LEFT(I44,2)="لا",K44="المنصة لحالها"),"✗ هذا ما يرجع لحاله",IF(AND($C$5&lt;&gt;"",G44+H44&gt;$C$5+$D$5+1),"! يخلص بعد العرض بأكثر من يوم",IF(L44&lt;&gt;"نعم","! باقي تضبطه","✓ جاهز"))))))))))</f>
        <v/>
      </c>
    </row>
    <row r="45">
      <c r="A45" s="28" t="n">
        <v>35</v>
      </c>
      <c r="B45" s="29" t="n"/>
      <c r="C45" s="29" t="n"/>
      <c r="D45" s="29" t="n"/>
      <c r="E45" s="30" t="n"/>
      <c r="F45" s="31" t="n"/>
      <c r="G45" s="30" t="n"/>
      <c r="H45" s="31" t="n"/>
      <c r="I45" s="21" t="str">
        <f>IF(B45="","",IFERROR(VLOOKUP(B45,'وش يرجع لحاله'!$A$5:$F$16,2,FALSE),"اختر من القائمة"))</f>
        <v/>
      </c>
      <c r="J45" s="21" t="str">
        <f>IF(B45="","",IFERROR(VLOOKUP(B45,'وش يرجع لحاله'!$A$5:$F$16,4,FALSE),""))</f>
        <v/>
      </c>
      <c r="K45" s="29" t="n"/>
      <c r="L45" s="29" t="n"/>
      <c r="M45" s="21" t="str">
        <f>IF(B45="","",IF(OR(E45="",F45=""),"✗ حط يوم وساعة البداية",IF(OR(G45="",H45=""),"✗ حط يوم وساعة النهاية",IF(G45+H45&lt;=E45+F45,"✗ النهاية قبل البداية",IF(AND($C$4&lt;&gt;"",G45+H45&lt;$C$4+$D$4),"✗ يخلص قبل ما يبدأ العرض",IF(AND($C$5&lt;&gt;"",E45+F45&gt;$C$5+$D$5),"✗ يبدأ بعد ما يخلص العرض",IF(K45="","✗ اختر مين يرجّعه",IF(AND(LEFT(I45,2)="لا",K45="المنصة لحالها"),"✗ هذا ما يرجع لحاله",IF(AND($C$5&lt;&gt;"",G45+H45&gt;$C$5+$D$5+1),"! يخلص بعد العرض بأكثر من يوم",IF(L45&lt;&gt;"نعم","! باقي تضبطه","✓ جاهز"))))))))))</f>
        <v/>
      </c>
    </row>
    <row r="46">
      <c r="A46" s="28" t="n">
        <v>36</v>
      </c>
      <c r="B46" s="29" t="n"/>
      <c r="C46" s="29" t="n"/>
      <c r="D46" s="29" t="n"/>
      <c r="E46" s="30" t="n"/>
      <c r="F46" s="31" t="n"/>
      <c r="G46" s="30" t="n"/>
      <c r="H46" s="31" t="n"/>
      <c r="I46" s="21" t="str">
        <f>IF(B46="","",IFERROR(VLOOKUP(B46,'وش يرجع لحاله'!$A$5:$F$16,2,FALSE),"اختر من القائمة"))</f>
        <v/>
      </c>
      <c r="J46" s="21" t="str">
        <f>IF(B46="","",IFERROR(VLOOKUP(B46,'وش يرجع لحاله'!$A$5:$F$16,4,FALSE),""))</f>
        <v/>
      </c>
      <c r="K46" s="29" t="n"/>
      <c r="L46" s="29" t="n"/>
      <c r="M46" s="21" t="str">
        <f>IF(B46="","",IF(OR(E46="",F46=""),"✗ حط يوم وساعة البداية",IF(OR(G46="",H46=""),"✗ حط يوم وساعة النهاية",IF(G46+H46&lt;=E46+F46,"✗ النهاية قبل البداية",IF(AND($C$4&lt;&gt;"",G46+H46&lt;$C$4+$D$4),"✗ يخلص قبل ما يبدأ العرض",IF(AND($C$5&lt;&gt;"",E46+F46&gt;$C$5+$D$5),"✗ يبدأ بعد ما يخلص العرض",IF(K46="","✗ اختر مين يرجّعه",IF(AND(LEFT(I46,2)="لا",K46="المنصة لحالها"),"✗ هذا ما يرجع لحاله",IF(AND($C$5&lt;&gt;"",G46+H46&gt;$C$5+$D$5+1),"! يخلص بعد العرض بأكثر من يوم",IF(L46&lt;&gt;"نعم","! باقي تضبطه","✓ جاهز"))))))))))</f>
        <v/>
      </c>
    </row>
    <row r="47">
      <c r="A47" s="28" t="n">
        <v>37</v>
      </c>
      <c r="B47" s="29" t="n"/>
      <c r="C47" s="29" t="n"/>
      <c r="D47" s="29" t="n"/>
      <c r="E47" s="30" t="n"/>
      <c r="F47" s="31" t="n"/>
      <c r="G47" s="30" t="n"/>
      <c r="H47" s="31" t="n"/>
      <c r="I47" s="21" t="str">
        <f>IF(B47="","",IFERROR(VLOOKUP(B47,'وش يرجع لحاله'!$A$5:$F$16,2,FALSE),"اختر من القائمة"))</f>
        <v/>
      </c>
      <c r="J47" s="21" t="str">
        <f>IF(B47="","",IFERROR(VLOOKUP(B47,'وش يرجع لحاله'!$A$5:$F$16,4,FALSE),""))</f>
        <v/>
      </c>
      <c r="K47" s="29" t="n"/>
      <c r="L47" s="29" t="n"/>
      <c r="M47" s="21" t="str">
        <f>IF(B47="","",IF(OR(E47="",F47=""),"✗ حط يوم وساعة البداية",IF(OR(G47="",H47=""),"✗ حط يوم وساعة النهاية",IF(G47+H47&lt;=E47+F47,"✗ النهاية قبل البداية",IF(AND($C$4&lt;&gt;"",G47+H47&lt;$C$4+$D$4),"✗ يخلص قبل ما يبدأ العرض",IF(AND($C$5&lt;&gt;"",E47+F47&gt;$C$5+$D$5),"✗ يبدأ بعد ما يخلص العرض",IF(K47="","✗ اختر مين يرجّعه",IF(AND(LEFT(I47,2)="لا",K47="المنصة لحالها"),"✗ هذا ما يرجع لحاله",IF(AND($C$5&lt;&gt;"",G47+H47&gt;$C$5+$D$5+1),"! يخلص بعد العرض بأكثر من يوم",IF(L47&lt;&gt;"نعم","! باقي تضبطه","✓ جاهز"))))))))))</f>
        <v/>
      </c>
    </row>
    <row r="48">
      <c r="A48" s="28" t="n">
        <v>38</v>
      </c>
      <c r="B48" s="29" t="n"/>
      <c r="C48" s="29" t="n"/>
      <c r="D48" s="29" t="n"/>
      <c r="E48" s="30" t="n"/>
      <c r="F48" s="31" t="n"/>
      <c r="G48" s="30" t="n"/>
      <c r="H48" s="31" t="n"/>
      <c r="I48" s="21" t="str">
        <f>IF(B48="","",IFERROR(VLOOKUP(B48,'وش يرجع لحاله'!$A$5:$F$16,2,FALSE),"اختر من القائمة"))</f>
        <v/>
      </c>
      <c r="J48" s="21" t="str">
        <f>IF(B48="","",IFERROR(VLOOKUP(B48,'وش يرجع لحاله'!$A$5:$F$16,4,FALSE),""))</f>
        <v/>
      </c>
      <c r="K48" s="29" t="n"/>
      <c r="L48" s="29" t="n"/>
      <c r="M48" s="21" t="str">
        <f>IF(B48="","",IF(OR(E48="",F48=""),"✗ حط يوم وساعة البداية",IF(OR(G48="",H48=""),"✗ حط يوم وساعة النهاية",IF(G48+H48&lt;=E48+F48,"✗ النهاية قبل البداية",IF(AND($C$4&lt;&gt;"",G48+H48&lt;$C$4+$D$4),"✗ يخلص قبل ما يبدأ العرض",IF(AND($C$5&lt;&gt;"",E48+F48&gt;$C$5+$D$5),"✗ يبدأ بعد ما يخلص العرض",IF(K48="","✗ اختر مين يرجّعه",IF(AND(LEFT(I48,2)="لا",K48="المنصة لحالها"),"✗ هذا ما يرجع لحاله",IF(AND($C$5&lt;&gt;"",G48+H48&gt;$C$5+$D$5+1),"! يخلص بعد العرض بأكثر من يوم",IF(L48&lt;&gt;"نعم","! باقي تضبطه","✓ جاهز"))))))))))</f>
        <v/>
      </c>
    </row>
    <row r="49">
      <c r="A49" s="28" t="n">
        <v>39</v>
      </c>
      <c r="B49" s="29" t="n"/>
      <c r="C49" s="29" t="n"/>
      <c r="D49" s="29" t="n"/>
      <c r="E49" s="30" t="n"/>
      <c r="F49" s="31" t="n"/>
      <c r="G49" s="30" t="n"/>
      <c r="H49" s="31" t="n"/>
      <c r="I49" s="21" t="str">
        <f>IF(B49="","",IFERROR(VLOOKUP(B49,'وش يرجع لحاله'!$A$5:$F$16,2,FALSE),"اختر من القائمة"))</f>
        <v/>
      </c>
      <c r="J49" s="21" t="str">
        <f>IF(B49="","",IFERROR(VLOOKUP(B49,'وش يرجع لحاله'!$A$5:$F$16,4,FALSE),""))</f>
        <v/>
      </c>
      <c r="K49" s="29" t="n"/>
      <c r="L49" s="29" t="n"/>
      <c r="M49" s="21" t="str">
        <f>IF(B49="","",IF(OR(E49="",F49=""),"✗ حط يوم وساعة البداية",IF(OR(G49="",H49=""),"✗ حط يوم وساعة النهاية",IF(G49+H49&lt;=E49+F49,"✗ النهاية قبل البداية",IF(AND($C$4&lt;&gt;"",G49+H49&lt;$C$4+$D$4),"✗ يخلص قبل ما يبدأ العرض",IF(AND($C$5&lt;&gt;"",E49+F49&gt;$C$5+$D$5),"✗ يبدأ بعد ما يخلص العرض",IF(K49="","✗ اختر مين يرجّعه",IF(AND(LEFT(I49,2)="لا",K49="المنصة لحالها"),"✗ هذا ما يرجع لحاله",IF(AND($C$5&lt;&gt;"",G49+H49&gt;$C$5+$D$5+1),"! يخلص بعد العرض بأكثر من يوم",IF(L49&lt;&gt;"نعم","! باقي تضبطه","✓ جاهز"))))))))))</f>
        <v/>
      </c>
    </row>
    <row r="50">
      <c r="A50" s="28" t="n">
        <v>40</v>
      </c>
      <c r="B50" s="29" t="n"/>
      <c r="C50" s="29" t="n"/>
      <c r="D50" s="29" t="n"/>
      <c r="E50" s="30" t="n"/>
      <c r="F50" s="31" t="n"/>
      <c r="G50" s="30" t="n"/>
      <c r="H50" s="31" t="n"/>
      <c r="I50" s="21" t="str">
        <f>IF(B50="","",IFERROR(VLOOKUP(B50,'وش يرجع لحاله'!$A$5:$F$16,2,FALSE),"اختر من القائمة"))</f>
        <v/>
      </c>
      <c r="J50" s="21" t="str">
        <f>IF(B50="","",IFERROR(VLOOKUP(B50,'وش يرجع لحاله'!$A$5:$F$16,4,FALSE),""))</f>
        <v/>
      </c>
      <c r="K50" s="29" t="n"/>
      <c r="L50" s="29" t="n"/>
      <c r="M50" s="21" t="str">
        <f>IF(B50="","",IF(OR(E50="",F50=""),"✗ حط يوم وساعة البداية",IF(OR(G50="",H50=""),"✗ حط يوم وساعة النهاية",IF(G50+H50&lt;=E50+F50,"✗ النهاية قبل البداية",IF(AND($C$4&lt;&gt;"",G50+H50&lt;$C$4+$D$4),"✗ يخلص قبل ما يبدأ العرض",IF(AND($C$5&lt;&gt;"",E50+F50&gt;$C$5+$D$5),"✗ يبدأ بعد ما يخلص العرض",IF(K50="","✗ اختر مين يرجّعه",IF(AND(LEFT(I50,2)="لا",K50="المنصة لحالها"),"✗ هذا ما يرجع لحاله",IF(AND($C$5&lt;&gt;"",G50+H50&gt;$C$5+$D$5+1),"! يخلص بعد العرض بأكثر من يوم",IF(L50&lt;&gt;"نعم","! باقي تضبطه","✓ جاهز"))))))))))</f>
        <v/>
      </c>
    </row>
    <row r="51">
      <c r="A51" s="28" t="n">
        <v>41</v>
      </c>
      <c r="B51" s="29" t="n"/>
      <c r="C51" s="29" t="n"/>
      <c r="D51" s="29" t="n"/>
      <c r="E51" s="30" t="n"/>
      <c r="F51" s="31" t="n"/>
      <c r="G51" s="30" t="n"/>
      <c r="H51" s="31" t="n"/>
      <c r="I51" s="21" t="str">
        <f>IF(B51="","",IFERROR(VLOOKUP(B51,'وش يرجع لحاله'!$A$5:$F$16,2,FALSE),"اختر من القائمة"))</f>
        <v/>
      </c>
      <c r="J51" s="21" t="str">
        <f>IF(B51="","",IFERROR(VLOOKUP(B51,'وش يرجع لحاله'!$A$5:$F$16,4,FALSE),""))</f>
        <v/>
      </c>
      <c r="K51" s="29" t="n"/>
      <c r="L51" s="29" t="n"/>
      <c r="M51" s="21" t="str">
        <f>IF(B51="","",IF(OR(E51="",F51=""),"✗ حط يوم وساعة البداية",IF(OR(G51="",H51=""),"✗ حط يوم وساعة النهاية",IF(G51+H51&lt;=E51+F51,"✗ النهاية قبل البداية",IF(AND($C$4&lt;&gt;"",G51+H51&lt;$C$4+$D$4),"✗ يخلص قبل ما يبدأ العرض",IF(AND($C$5&lt;&gt;"",E51+F51&gt;$C$5+$D$5),"✗ يبدأ بعد ما يخلص العرض",IF(K51="","✗ اختر مين يرجّعه",IF(AND(LEFT(I51,2)="لا",K51="المنصة لحالها"),"✗ هذا ما يرجع لحاله",IF(AND($C$5&lt;&gt;"",G51+H51&gt;$C$5+$D$5+1),"! يخلص بعد العرض بأكثر من يوم",IF(L51&lt;&gt;"نعم","! باقي تضبطه","✓ جاهز"))))))))))</f>
        <v/>
      </c>
    </row>
    <row r="52">
      <c r="A52" s="28" t="n">
        <v>42</v>
      </c>
      <c r="B52" s="29" t="n"/>
      <c r="C52" s="29" t="n"/>
      <c r="D52" s="29" t="n"/>
      <c r="E52" s="30" t="n"/>
      <c r="F52" s="31" t="n"/>
      <c r="G52" s="30" t="n"/>
      <c r="H52" s="31" t="n"/>
      <c r="I52" s="21" t="str">
        <f>IF(B52="","",IFERROR(VLOOKUP(B52,'وش يرجع لحاله'!$A$5:$F$16,2,FALSE),"اختر من القائمة"))</f>
        <v/>
      </c>
      <c r="J52" s="21" t="str">
        <f>IF(B52="","",IFERROR(VLOOKUP(B52,'وش يرجع لحاله'!$A$5:$F$16,4,FALSE),""))</f>
        <v/>
      </c>
      <c r="K52" s="29" t="n"/>
      <c r="L52" s="29" t="n"/>
      <c r="M52" s="21" t="str">
        <f>IF(B52="","",IF(OR(E52="",F52=""),"✗ حط يوم وساعة البداية",IF(OR(G52="",H52=""),"✗ حط يوم وساعة النهاية",IF(G52+H52&lt;=E52+F52,"✗ النهاية قبل البداية",IF(AND($C$4&lt;&gt;"",G52+H52&lt;$C$4+$D$4),"✗ يخلص قبل ما يبدأ العرض",IF(AND($C$5&lt;&gt;"",E52+F52&gt;$C$5+$D$5),"✗ يبدأ بعد ما يخلص العرض",IF(K52="","✗ اختر مين يرجّعه",IF(AND(LEFT(I52,2)="لا",K52="المنصة لحالها"),"✗ هذا ما يرجع لحاله",IF(AND($C$5&lt;&gt;"",G52+H52&gt;$C$5+$D$5+1),"! يخلص بعد العرض بأكثر من يوم",IF(L52&lt;&gt;"نعم","! باقي تضبطه","✓ جاهز"))))))))))</f>
        <v/>
      </c>
    </row>
    <row r="53">
      <c r="A53" s="28" t="n">
        <v>43</v>
      </c>
      <c r="B53" s="29" t="n"/>
      <c r="C53" s="29" t="n"/>
      <c r="D53" s="29" t="n"/>
      <c r="E53" s="30" t="n"/>
      <c r="F53" s="31" t="n"/>
      <c r="G53" s="30" t="n"/>
      <c r="H53" s="31" t="n"/>
      <c r="I53" s="21" t="str">
        <f>IF(B53="","",IFERROR(VLOOKUP(B53,'وش يرجع لحاله'!$A$5:$F$16,2,FALSE),"اختر من القائمة"))</f>
        <v/>
      </c>
      <c r="J53" s="21" t="str">
        <f>IF(B53="","",IFERROR(VLOOKUP(B53,'وش يرجع لحاله'!$A$5:$F$16,4,FALSE),""))</f>
        <v/>
      </c>
      <c r="K53" s="29" t="n"/>
      <c r="L53" s="29" t="n"/>
      <c r="M53" s="21" t="str">
        <f>IF(B53="","",IF(OR(E53="",F53=""),"✗ حط يوم وساعة البداية",IF(OR(G53="",H53=""),"✗ حط يوم وساعة النهاية",IF(G53+H53&lt;=E53+F53,"✗ النهاية قبل البداية",IF(AND($C$4&lt;&gt;"",G53+H53&lt;$C$4+$D$4),"✗ يخلص قبل ما يبدأ العرض",IF(AND($C$5&lt;&gt;"",E53+F53&gt;$C$5+$D$5),"✗ يبدأ بعد ما يخلص العرض",IF(K53="","✗ اختر مين يرجّعه",IF(AND(LEFT(I53,2)="لا",K53="المنصة لحالها"),"✗ هذا ما يرجع لحاله",IF(AND($C$5&lt;&gt;"",G53+H53&gt;$C$5+$D$5+1),"! يخلص بعد العرض بأكثر من يوم",IF(L53&lt;&gt;"نعم","! باقي تضبطه","✓ جاهز"))))))))))</f>
        <v/>
      </c>
    </row>
    <row r="54">
      <c r="A54" s="28" t="n">
        <v>44</v>
      </c>
      <c r="B54" s="29" t="n"/>
      <c r="C54" s="29" t="n"/>
      <c r="D54" s="29" t="n"/>
      <c r="E54" s="30" t="n"/>
      <c r="F54" s="31" t="n"/>
      <c r="G54" s="30" t="n"/>
      <c r="H54" s="31" t="n"/>
      <c r="I54" s="21" t="str">
        <f>IF(B54="","",IFERROR(VLOOKUP(B54,'وش يرجع لحاله'!$A$5:$F$16,2,FALSE),"اختر من القائمة"))</f>
        <v/>
      </c>
      <c r="J54" s="21" t="str">
        <f>IF(B54="","",IFERROR(VLOOKUP(B54,'وش يرجع لحاله'!$A$5:$F$16,4,FALSE),""))</f>
        <v/>
      </c>
      <c r="K54" s="29" t="n"/>
      <c r="L54" s="29" t="n"/>
      <c r="M54" s="21" t="str">
        <f>IF(B54="","",IF(OR(E54="",F54=""),"✗ حط يوم وساعة البداية",IF(OR(G54="",H54=""),"✗ حط يوم وساعة النهاية",IF(G54+H54&lt;=E54+F54,"✗ النهاية قبل البداية",IF(AND($C$4&lt;&gt;"",G54+H54&lt;$C$4+$D$4),"✗ يخلص قبل ما يبدأ العرض",IF(AND($C$5&lt;&gt;"",E54+F54&gt;$C$5+$D$5),"✗ يبدأ بعد ما يخلص العرض",IF(K54="","✗ اختر مين يرجّعه",IF(AND(LEFT(I54,2)="لا",K54="المنصة لحالها"),"✗ هذا ما يرجع لحاله",IF(AND($C$5&lt;&gt;"",G54+H54&gt;$C$5+$D$5+1),"! يخلص بعد العرض بأكثر من يوم",IF(L54&lt;&gt;"نعم","! باقي تضبطه","✓ جاهز"))))))))))</f>
        <v/>
      </c>
    </row>
    <row r="55">
      <c r="A55" s="28" t="n">
        <v>45</v>
      </c>
      <c r="B55" s="29" t="n"/>
      <c r="C55" s="29" t="n"/>
      <c r="D55" s="29" t="n"/>
      <c r="E55" s="30" t="n"/>
      <c r="F55" s="31" t="n"/>
      <c r="G55" s="30" t="n"/>
      <c r="H55" s="31" t="n"/>
      <c r="I55" s="21" t="str">
        <f>IF(B55="","",IFERROR(VLOOKUP(B55,'وش يرجع لحاله'!$A$5:$F$16,2,FALSE),"اختر من القائمة"))</f>
        <v/>
      </c>
      <c r="J55" s="21" t="str">
        <f>IF(B55="","",IFERROR(VLOOKUP(B55,'وش يرجع لحاله'!$A$5:$F$16,4,FALSE),""))</f>
        <v/>
      </c>
      <c r="K55" s="29" t="n"/>
      <c r="L55" s="29" t="n"/>
      <c r="M55" s="21" t="str">
        <f>IF(B55="","",IF(OR(E55="",F55=""),"✗ حط يوم وساعة البداية",IF(OR(G55="",H55=""),"✗ حط يوم وساعة النهاية",IF(G55+H55&lt;=E55+F55,"✗ النهاية قبل البداية",IF(AND($C$4&lt;&gt;"",G55+H55&lt;$C$4+$D$4),"✗ يخلص قبل ما يبدأ العرض",IF(AND($C$5&lt;&gt;"",E55+F55&gt;$C$5+$D$5),"✗ يبدأ بعد ما يخلص العرض",IF(K55="","✗ اختر مين يرجّعه",IF(AND(LEFT(I55,2)="لا",K55="المنصة لحالها"),"✗ هذا ما يرجع لحاله",IF(AND($C$5&lt;&gt;"",G55+H55&gt;$C$5+$D$5+1),"! يخلص بعد العرض بأكثر من يوم",IF(L55&lt;&gt;"نعم","! باقي تضبطه","✓ جاهز"))))))))))</f>
        <v/>
      </c>
    </row>
    <row r="56">
      <c r="A56" s="28" t="n">
        <v>46</v>
      </c>
      <c r="B56" s="29" t="n"/>
      <c r="C56" s="29" t="n"/>
      <c r="D56" s="29" t="n"/>
      <c r="E56" s="30" t="n"/>
      <c r="F56" s="31" t="n"/>
      <c r="G56" s="30" t="n"/>
      <c r="H56" s="31" t="n"/>
      <c r="I56" s="21" t="str">
        <f>IF(B56="","",IFERROR(VLOOKUP(B56,'وش يرجع لحاله'!$A$5:$F$16,2,FALSE),"اختر من القائمة"))</f>
        <v/>
      </c>
      <c r="J56" s="21" t="str">
        <f>IF(B56="","",IFERROR(VLOOKUP(B56,'وش يرجع لحاله'!$A$5:$F$16,4,FALSE),""))</f>
        <v/>
      </c>
      <c r="K56" s="29" t="n"/>
      <c r="L56" s="29" t="n"/>
      <c r="M56" s="21" t="str">
        <f>IF(B56="","",IF(OR(E56="",F56=""),"✗ حط يوم وساعة البداية",IF(OR(G56="",H56=""),"✗ حط يوم وساعة النهاية",IF(G56+H56&lt;=E56+F56,"✗ النهاية قبل البداية",IF(AND($C$4&lt;&gt;"",G56+H56&lt;$C$4+$D$4),"✗ يخلص قبل ما يبدأ العرض",IF(AND($C$5&lt;&gt;"",E56+F56&gt;$C$5+$D$5),"✗ يبدأ بعد ما يخلص العرض",IF(K56="","✗ اختر مين يرجّعه",IF(AND(LEFT(I56,2)="لا",K56="المنصة لحالها"),"✗ هذا ما يرجع لحاله",IF(AND($C$5&lt;&gt;"",G56+H56&gt;$C$5+$D$5+1),"! يخلص بعد العرض بأكثر من يوم",IF(L56&lt;&gt;"نعم","! باقي تضبطه","✓ جاهز"))))))))))</f>
        <v/>
      </c>
    </row>
    <row r="57">
      <c r="A57" s="28" t="n">
        <v>47</v>
      </c>
      <c r="B57" s="29" t="n"/>
      <c r="C57" s="29" t="n"/>
      <c r="D57" s="29" t="n"/>
      <c r="E57" s="30" t="n"/>
      <c r="F57" s="31" t="n"/>
      <c r="G57" s="30" t="n"/>
      <c r="H57" s="31" t="n"/>
      <c r="I57" s="21" t="str">
        <f>IF(B57="","",IFERROR(VLOOKUP(B57,'وش يرجع لحاله'!$A$5:$F$16,2,FALSE),"اختر من القائمة"))</f>
        <v/>
      </c>
      <c r="J57" s="21" t="str">
        <f>IF(B57="","",IFERROR(VLOOKUP(B57,'وش يرجع لحاله'!$A$5:$F$16,4,FALSE),""))</f>
        <v/>
      </c>
      <c r="K57" s="29" t="n"/>
      <c r="L57" s="29" t="n"/>
      <c r="M57" s="21" t="str">
        <f>IF(B57="","",IF(OR(E57="",F57=""),"✗ حط يوم وساعة البداية",IF(OR(G57="",H57=""),"✗ حط يوم وساعة النهاية",IF(G57+H57&lt;=E57+F57,"✗ النهاية قبل البداية",IF(AND($C$4&lt;&gt;"",G57+H57&lt;$C$4+$D$4),"✗ يخلص قبل ما يبدأ العرض",IF(AND($C$5&lt;&gt;"",E57+F57&gt;$C$5+$D$5),"✗ يبدأ بعد ما يخلص العرض",IF(K57="","✗ اختر مين يرجّعه",IF(AND(LEFT(I57,2)="لا",K57="المنصة لحالها"),"✗ هذا ما يرجع لحاله",IF(AND($C$5&lt;&gt;"",G57+H57&gt;$C$5+$D$5+1),"! يخلص بعد العرض بأكثر من يوم",IF(L57&lt;&gt;"نعم","! باقي تضبطه","✓ جاهز"))))))))))</f>
        <v/>
      </c>
    </row>
    <row r="58">
      <c r="A58" s="28" t="n">
        <v>48</v>
      </c>
      <c r="B58" s="29" t="n"/>
      <c r="C58" s="29" t="n"/>
      <c r="D58" s="29" t="n"/>
      <c r="E58" s="30" t="n"/>
      <c r="F58" s="31" t="n"/>
      <c r="G58" s="30" t="n"/>
      <c r="H58" s="31" t="n"/>
      <c r="I58" s="21" t="str">
        <f>IF(B58="","",IFERROR(VLOOKUP(B58,'وش يرجع لحاله'!$A$5:$F$16,2,FALSE),"اختر من القائمة"))</f>
        <v/>
      </c>
      <c r="J58" s="21" t="str">
        <f>IF(B58="","",IFERROR(VLOOKUP(B58,'وش يرجع لحاله'!$A$5:$F$16,4,FALSE),""))</f>
        <v/>
      </c>
      <c r="K58" s="29" t="n"/>
      <c r="L58" s="29" t="n"/>
      <c r="M58" s="21" t="str">
        <f>IF(B58="","",IF(OR(E58="",F58=""),"✗ حط يوم وساعة البداية",IF(OR(G58="",H58=""),"✗ حط يوم وساعة النهاية",IF(G58+H58&lt;=E58+F58,"✗ النهاية قبل البداية",IF(AND($C$4&lt;&gt;"",G58+H58&lt;$C$4+$D$4),"✗ يخلص قبل ما يبدأ العرض",IF(AND($C$5&lt;&gt;"",E58+F58&gt;$C$5+$D$5),"✗ يبدأ بعد ما يخلص العرض",IF(K58="","✗ اختر مين يرجّعه",IF(AND(LEFT(I58,2)="لا",K58="المنصة لحالها"),"✗ هذا ما يرجع لحاله",IF(AND($C$5&lt;&gt;"",G58+H58&gt;$C$5+$D$5+1),"! يخلص بعد العرض بأكثر من يوم",IF(L58&lt;&gt;"نعم","! باقي تضبطه","✓ جاهز"))))))))))</f>
        <v/>
      </c>
    </row>
    <row r="59">
      <c r="A59" s="28" t="n">
        <v>49</v>
      </c>
      <c r="B59" s="29" t="n"/>
      <c r="C59" s="29" t="n"/>
      <c r="D59" s="29" t="n"/>
      <c r="E59" s="30" t="n"/>
      <c r="F59" s="31" t="n"/>
      <c r="G59" s="30" t="n"/>
      <c r="H59" s="31" t="n"/>
      <c r="I59" s="21" t="str">
        <f>IF(B59="","",IFERROR(VLOOKUP(B59,'وش يرجع لحاله'!$A$5:$F$16,2,FALSE),"اختر من القائمة"))</f>
        <v/>
      </c>
      <c r="J59" s="21" t="str">
        <f>IF(B59="","",IFERROR(VLOOKUP(B59,'وش يرجع لحاله'!$A$5:$F$16,4,FALSE),""))</f>
        <v/>
      </c>
      <c r="K59" s="29" t="n"/>
      <c r="L59" s="29" t="n"/>
      <c r="M59" s="21" t="str">
        <f>IF(B59="","",IF(OR(E59="",F59=""),"✗ حط يوم وساعة البداية",IF(OR(G59="",H59=""),"✗ حط يوم وساعة النهاية",IF(G59+H59&lt;=E59+F59,"✗ النهاية قبل البداية",IF(AND($C$4&lt;&gt;"",G59+H59&lt;$C$4+$D$4),"✗ يخلص قبل ما يبدأ العرض",IF(AND($C$5&lt;&gt;"",E59+F59&gt;$C$5+$D$5),"✗ يبدأ بعد ما يخلص العرض",IF(K59="","✗ اختر مين يرجّعه",IF(AND(LEFT(I59,2)="لا",K59="المنصة لحالها"),"✗ هذا ما يرجع لحاله",IF(AND($C$5&lt;&gt;"",G59+H59&gt;$C$5+$D$5+1),"! يخلص بعد العرض بأكثر من يوم",IF(L59&lt;&gt;"نعم","! باقي تضبطه","✓ جاهز"))))))))))</f>
        <v/>
      </c>
    </row>
    <row r="60">
      <c r="A60" s="28" t="n">
        <v>50</v>
      </c>
      <c r="B60" s="29" t="n"/>
      <c r="C60" s="29" t="n"/>
      <c r="D60" s="29" t="n"/>
      <c r="E60" s="30" t="n"/>
      <c r="F60" s="31" t="n"/>
      <c r="G60" s="30" t="n"/>
      <c r="H60" s="31" t="n"/>
      <c r="I60" s="21" t="str">
        <f>IF(B60="","",IFERROR(VLOOKUP(B60,'وش يرجع لحاله'!$A$5:$F$16,2,FALSE),"اختر من القائمة"))</f>
        <v/>
      </c>
      <c r="J60" s="21" t="str">
        <f>IF(B60="","",IFERROR(VLOOKUP(B60,'وش يرجع لحاله'!$A$5:$F$16,4,FALSE),""))</f>
        <v/>
      </c>
      <c r="K60" s="29" t="n"/>
      <c r="L60" s="29" t="n"/>
      <c r="M60" s="21" t="str">
        <f>IF(B60="","",IF(OR(E60="",F60=""),"✗ حط يوم وساعة البداية",IF(OR(G60="",H60=""),"✗ حط يوم وساعة النهاية",IF(G60+H60&lt;=E60+F60,"✗ النهاية قبل البداية",IF(AND($C$4&lt;&gt;"",G60+H60&lt;$C$4+$D$4),"✗ يخلص قبل ما يبدأ العرض",IF(AND($C$5&lt;&gt;"",E60+F60&gt;$C$5+$D$5),"✗ يبدأ بعد ما يخلص العرض",IF(K60="","✗ اختر مين يرجّعه",IF(AND(LEFT(I60,2)="لا",K60="المنصة لحالها"),"✗ هذا ما يرجع لحاله",IF(AND($C$5&lt;&gt;"",G60+H60&gt;$C$5+$D$5+1),"! يخلص بعد العرض بأكثر من يوم",IF(L60&lt;&gt;"نعم","! باقي تضبطه","✓ جاهز"))))))))))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1" formatCells="0" formatRows="0" sort="0"/>
  <mergeCells count="3">
    <mergeCell ref="B6:D6"/>
    <mergeCell ref="A2:M2"/>
    <mergeCell ref="A1:M1"/>
  </mergeCells>
  <conditionalFormatting sqref="A11:M60">
    <cfRule type="expression" priority="1" dxfId="3">
      <formula>LEFT($M11,1)="✗"</formula>
    </cfRule>
    <cfRule type="expression" priority="2" dxfId="1">
      <formula>LEFT($M11,1)="!"</formula>
    </cfRule>
  </conditionalFormatting>
  <conditionalFormatting sqref="M11:M60">
    <cfRule type="expression" priority="3" dxfId="4">
      <formula>LEFT($M11,1)="✓"</formula>
    </cfRule>
  </conditionalFormatting>
  <conditionalFormatting sqref="I11:I60">
    <cfRule type="expression" priority="4" dxfId="5">
      <formula>LEFT($I11,2)="لا"</formula>
    </cfRule>
  </conditionalFormatting>
  <dataValidations count="3">
    <dataValidation sqref="B11:B60" showDropDown="0" showInputMessage="0" showErrorMessage="0" allowBlank="1" error="اختر من القائمة، أو «تغيير ثاني»" type="list" errorStyle="warning">
      <formula1>'وش يرجع لحاله'!$A$5:$A$16</formula1>
    </dataValidation>
    <dataValidation sqref="K11:K60" showDropDown="0" showInputMessage="0" showErrorMessage="0" allowBlank="1" type="list">
      <formula1>"المنصة لحالها,بوب أوتو,انت بيدك,موظف"</formula1>
    </dataValidation>
    <dataValidation sqref="L11:L60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1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26" customWidth="1" min="4" max="4"/>
    <col width="12" customWidth="1" min="5" max="5"/>
    <col width="9" customWidth="1" min="6" max="6"/>
    <col width="12" customWidth="1" min="7" max="7"/>
    <col width="9" customWidth="1" min="8" max="8"/>
    <col width="22" customWidth="1" min="9" max="9"/>
    <col width="30" customWidth="1" min="10" max="10"/>
    <col width="15" customWidth="1" min="11" max="11"/>
    <col width="10" customWidth="1" min="12" max="12"/>
    <col width="26" customWidth="1" min="13" max="13"/>
  </cols>
  <sheetData>
    <row r="1" ht="30" customHeight="1">
      <c r="A1" s="15" t="inlineStr">
        <is>
          <t>الجمعة البيضاء: من الاثنين ٢٣ لين الاثنين ٣٠ نوفمبر ٢٠٢٦</t>
        </is>
      </c>
    </row>
    <row r="2" ht="32" customHeight="1">
      <c r="A2" s="16" t="inlineStr">
        <is>
          <t>الجمعة البيضاء نفسها الجمعة ٢٧ نوفمبر. الأسبوع هنا من ٢٣ لين ٣٠، غيّره لو عرضك أقصر.</t>
        </is>
      </c>
    </row>
    <row r="3">
      <c r="C3" s="22" t="inlineStr">
        <is>
          <t>اليوم</t>
        </is>
      </c>
      <c r="D3" s="22" t="inlineStr">
        <is>
          <t>الساعة</t>
        </is>
      </c>
      <c r="I3" s="21" t="inlineStr">
        <is>
          <t>تغييرات في الخطة</t>
        </is>
      </c>
      <c r="J3" s="23">
        <f>COUNTA(B11:B60)</f>
        <v>7</v>
      </c>
    </row>
    <row r="4">
      <c r="B4" s="24" t="inlineStr">
        <is>
          <t>العرض يبدأ</t>
        </is>
      </c>
      <c r="C4" s="25" t="n">
        <v>46349</v>
      </c>
      <c r="D4" s="26" t="n">
        <v>0</v>
      </c>
      <c r="I4" s="21" t="inlineStr">
        <is>
          <t>ترجع لحالها</t>
        </is>
      </c>
      <c r="J4" s="23">
        <f>COUNTIF(I11:I60,"نعم*")</f>
        <v>2</v>
      </c>
    </row>
    <row r="5">
      <c r="B5" s="24" t="inlineStr">
        <is>
          <t>العرض يخلص</t>
        </is>
      </c>
      <c r="C5" s="25" t="n">
        <v>46356</v>
      </c>
      <c r="D5" s="26" t="n">
        <v>0.9993055555555556</v>
      </c>
      <c r="I5" s="21" t="inlineStr">
        <is>
          <t>تحتاج خطوة عكسية</t>
        </is>
      </c>
      <c r="J5" s="23">
        <f>COUNTIF(I11:I60,"لا*")</f>
        <v>5</v>
      </c>
    </row>
    <row r="6">
      <c r="B6" s="27" t="inlineStr">
        <is>
          <t>بتوقيت متجرك: السعودية (UTC+3)</t>
        </is>
      </c>
      <c r="I6" s="21" t="inlineStr">
        <is>
          <t>لازم تتصلّح (✗)</t>
        </is>
      </c>
      <c r="J6" s="23">
        <f>COUNTIF(M11:M60,"✗*")</f>
        <v>0</v>
      </c>
    </row>
    <row r="7">
      <c r="I7" s="21" t="inlineStr">
        <is>
          <t>باقي تضبطها (!)</t>
        </is>
      </c>
      <c r="J7" s="23">
        <f>COUNTIF(M11:M60,"!*")</f>
        <v>7</v>
      </c>
    </row>
    <row r="10" ht="34" customHeight="1">
      <c r="A10" s="17" t="inlineStr">
        <is>
          <t>#</t>
        </is>
      </c>
      <c r="B10" s="17" t="inlineStr">
        <is>
          <t>وش يتغير؟</t>
        </is>
      </c>
      <c r="C10" s="17" t="inlineStr">
        <is>
          <t>على وش؟</t>
        </is>
      </c>
      <c r="D10" s="17" t="inlineStr">
        <is>
          <t>التفاصيل</t>
        </is>
      </c>
      <c r="E10" s="17" t="inlineStr">
        <is>
          <t>يبدأ: اليوم</t>
        </is>
      </c>
      <c r="F10" s="17" t="inlineStr">
        <is>
          <t>الساعة</t>
        </is>
      </c>
      <c r="G10" s="17" t="inlineStr">
        <is>
          <t>يخلص: اليوم</t>
        </is>
      </c>
      <c r="H10" s="17" t="inlineStr">
        <is>
          <t>الساعة</t>
        </is>
      </c>
      <c r="I10" s="17" t="inlineStr">
        <is>
          <t>يرجع لحاله؟</t>
        </is>
      </c>
      <c r="J10" s="17" t="inlineStr">
        <is>
          <t>الخطوة العكسية</t>
        </is>
      </c>
      <c r="K10" s="17" t="inlineStr">
        <is>
          <t>مين يرجّعه؟</t>
        </is>
      </c>
      <c r="L10" s="17" t="inlineStr">
        <is>
          <t>ضبطته؟</t>
        </is>
      </c>
      <c r="M10" s="17" t="inlineStr">
        <is>
          <t>الحالة</t>
        </is>
      </c>
    </row>
    <row r="11">
      <c r="A11" s="28" t="n">
        <v>1</v>
      </c>
      <c r="B11" s="29" t="inlineStr">
        <is>
          <t>إضافة منتجات لقسم</t>
        </is>
      </c>
      <c r="C11" s="29" t="inlineStr">
        <is>
          <t>منتجات العرض ← قسم «الجمعة البيضاء»</t>
        </is>
      </c>
      <c r="D11" s="29" t="inlineStr">
        <is>
          <t>القسم يمتلي قبل البداية بنص ساعة</t>
        </is>
      </c>
      <c r="E11" s="30" t="n">
        <v>46348</v>
      </c>
      <c r="F11" s="31" t="n">
        <v>0.9791666666666666</v>
      </c>
      <c r="G11" s="30" t="n">
        <v>46357</v>
      </c>
      <c r="H11" s="31" t="n">
        <v>0.02083333333333333</v>
      </c>
      <c r="I11" s="21" t="str">
        <f>IF(B11="","",IFERROR(VLOOKUP(B11,'وش يرجع لحاله'!$A$5:$F$16,2,FALSE),"اختر من القائمة"))</f>
        <v>لا</v>
      </c>
      <c r="J11" s="21" t="str">
        <f>IF(B11="","",IFERROR(VLOOKUP(B11,'وش يرجع لحاله'!$A$5:$F$16,4,FALSE),""))</f>
        <v>شيل المنتجات من القسم</v>
      </c>
      <c r="K11" s="29" t="inlineStr">
        <is>
          <t>بوب أوتو</t>
        </is>
      </c>
      <c r="L11" s="29" t="inlineStr">
        <is>
          <t>لا</t>
        </is>
      </c>
      <c r="M11" s="21" t="str">
        <f>IF(B11="","",IF(OR(E11="",F11=""),"✗ حط يوم وساعة البداية",IF(OR(G11="",H11=""),"✗ حط يوم وساعة النهاية",IF(G11+H11&lt;=E11+F11,"✗ النهاية قبل البداية",IF(AND($C$4&lt;&gt;"",G11+H11&lt;$C$4+$D$4),"✗ يخلص قبل ما يبدأ العرض",IF(AND($C$5&lt;&gt;"",E11+F11&gt;$C$5+$D$5),"✗ يبدأ بعد ما يخلص العرض",IF(K11="","✗ اختر مين يرجّعه",IF(AND(LEFT(I11,2)="لا",K11="المنصة لحالها"),"✗ هذا ما يرجع لحاله",IF(AND($C$5&lt;&gt;"",G11+H11&gt;$C$5+$D$5+1),"! يخلص بعد العرض بأكثر من يوم",IF(L11&lt;&gt;"نعم","! باقي تضبطه","✓ جاهز"))))))))))</f>
        <v>! باقي تضبطه</v>
      </c>
    </row>
    <row r="12">
      <c r="A12" s="28" t="n">
        <v>2</v>
      </c>
      <c r="B12" s="29" t="inlineStr">
        <is>
          <t>تخفيض على سعر المنتج</t>
        </is>
      </c>
      <c r="C12" s="29" t="inlineStr">
        <is>
          <t>قسم العبايات</t>
        </is>
      </c>
      <c r="D12" s="29" t="inlineStr">
        <is>
          <t>خصم ٢٠٪ (مثال)</t>
        </is>
      </c>
      <c r="E12" s="30" t="n">
        <v>46349</v>
      </c>
      <c r="F12" s="31" t="n">
        <v>0</v>
      </c>
      <c r="G12" s="30" t="n">
        <v>46356</v>
      </c>
      <c r="H12" s="31" t="n">
        <v>0.9993055555555556</v>
      </c>
      <c r="I12" s="21" t="str">
        <f>IF(B12="","",IFERROR(VLOOKUP(B12,'وش يرجع لحاله'!$A$5:$F$16,2,FALSE),"اختر من القائمة"))</f>
        <v>نعم، إذا حطيت له تاريخ نهاية</v>
      </c>
      <c r="J12" s="21" t="str">
        <f>IF(B12="","",IFERROR(VLOOKUP(B12,'وش يرجع لحاله'!$A$5:$F$16,4,FALSE),""))</f>
        <v>ما يحتاج، بس تأكد إن تاريخ النهاية محطوط</v>
      </c>
      <c r="K12" s="29" t="inlineStr">
        <is>
          <t>المنصة لحالها</t>
        </is>
      </c>
      <c r="L12" s="29" t="inlineStr">
        <is>
          <t>لا</t>
        </is>
      </c>
      <c r="M12" s="21" t="str">
        <f>IF(B12="","",IF(OR(E12="",F12=""),"✗ حط يوم وساعة البداية",IF(OR(G12="",H12=""),"✗ حط يوم وساعة النهاية",IF(G12+H12&lt;=E12+F12,"✗ النهاية قبل البداية",IF(AND($C$4&lt;&gt;"",G12+H12&lt;$C$4+$D$4),"✗ يخلص قبل ما يبدأ العرض",IF(AND($C$5&lt;&gt;"",E12+F12&gt;$C$5+$D$5),"✗ يبدأ بعد ما يخلص العرض",IF(K12="","✗ اختر مين يرجّعه",IF(AND(LEFT(I12,2)="لا",K12="المنصة لحالها"),"✗ هذا ما يرجع لحاله",IF(AND($C$5&lt;&gt;"",G12+H12&gt;$C$5+$D$5+1),"! يخلص بعد العرض بأكثر من يوم",IF(L12&lt;&gt;"نعم","! باقي تضبطه","✓ جاهز"))))))))))</f>
        <v>! باقي تضبطه</v>
      </c>
    </row>
    <row r="13">
      <c r="A13" s="28" t="n">
        <v>3</v>
      </c>
      <c r="B13" s="29" t="inlineStr">
        <is>
          <t>شارة على صورة المنتج</t>
        </is>
      </c>
      <c r="C13" s="29" t="inlineStr">
        <is>
          <t>قسم العبايات</t>
        </is>
      </c>
      <c r="D13" s="29" t="inlineStr">
        <is>
          <t>النص «الجمعة البيضاء» (بوب أوتو يشيله في سلة، في زد شيله بيدك)</t>
        </is>
      </c>
      <c r="E13" s="30" t="n">
        <v>46349</v>
      </c>
      <c r="F13" s="31" t="n">
        <v>0</v>
      </c>
      <c r="G13" s="30" t="n">
        <v>46357</v>
      </c>
      <c r="H13" s="31" t="n">
        <v>0.02083333333333333</v>
      </c>
      <c r="I13" s="21" t="str">
        <f>IF(B13="","",IFERROR(VLOOKUP(B13,'وش يرجع لحاله'!$A$5:$F$16,2,FALSE),"اختر من القائمة"))</f>
        <v>لا</v>
      </c>
      <c r="J13" s="21" t="str">
        <f>IF(B13="","",IFERROR(VLOOKUP(B13,'وش يرجع لحاله'!$A$5:$F$16,4,FALSE),""))</f>
        <v>احذف الشارة بعد العرض</v>
      </c>
      <c r="K13" s="29" t="inlineStr">
        <is>
          <t>بوب أوتو</t>
        </is>
      </c>
      <c r="L13" s="29" t="inlineStr">
        <is>
          <t>لا</t>
        </is>
      </c>
      <c r="M13" s="21" t="str">
        <f>IF(B13="","",IF(OR(E13="",F13=""),"✗ حط يوم وساعة البداية",IF(OR(G13="",H13=""),"✗ حط يوم وساعة النهاية",IF(G13+H13&lt;=E13+F13,"✗ النهاية قبل البداية",IF(AND($C$4&lt;&gt;"",G13+H13&lt;$C$4+$D$4),"✗ يخلص قبل ما يبدأ العرض",IF(AND($C$5&lt;&gt;"",E13+F13&gt;$C$5+$D$5),"✗ يبدأ بعد ما يخلص العرض",IF(K13="","✗ اختر مين يرجّعه",IF(AND(LEFT(I13,2)="لا",K13="المنصة لحالها"),"✗ هذا ما يرجع لحاله",IF(AND($C$5&lt;&gt;"",G13+H13&gt;$C$5+$D$5+1),"! يخلص بعد العرض بأكثر من يوم",IF(L13&lt;&gt;"نعم","! باقي تضبطه","✓ جاهز"))))))))))</f>
        <v>! باقي تضبطه</v>
      </c>
    </row>
    <row r="14">
      <c r="A14" s="28" t="n">
        <v>4</v>
      </c>
      <c r="B14" s="29" t="inlineStr">
        <is>
          <t>بنر الصفحة الرئيسية</t>
        </is>
      </c>
      <c r="C14" s="29" t="inlineStr">
        <is>
          <t>الصفحة الرئيسية</t>
        </is>
      </c>
      <c r="D14" s="29" t="inlineStr">
        <is>
          <t>بنر الجمعة البيضاء</t>
        </is>
      </c>
      <c r="E14" s="30" t="n">
        <v>46349</v>
      </c>
      <c r="F14" s="31" t="n">
        <v>0</v>
      </c>
      <c r="G14" s="30" t="n">
        <v>46357</v>
      </c>
      <c r="H14" s="31" t="n">
        <v>0.375</v>
      </c>
      <c r="I14" s="21" t="str">
        <f>IF(B14="","",IFERROR(VLOOKUP(B14,'وش يرجع لحاله'!$A$5:$F$16,2,FALSE),"اختر من القائمة"))</f>
        <v>لا</v>
      </c>
      <c r="J14" s="21" t="str">
        <f>IF(B14="","",IFERROR(VLOOKUP(B14,'وش يرجع لحاله'!$A$5:$F$16,4,FALSE),""))</f>
        <v>رجّع البنر العادي (احفظ نسخته قبل)</v>
      </c>
      <c r="K14" s="29" t="inlineStr">
        <is>
          <t>انت بيدك</t>
        </is>
      </c>
      <c r="L14" s="29" t="inlineStr">
        <is>
          <t>لا</t>
        </is>
      </c>
      <c r="M14" s="21" t="str">
        <f>IF(B14="","",IF(OR(E14="",F14=""),"✗ حط يوم وساعة البداية",IF(OR(G14="",H14=""),"✗ حط يوم وساعة النهاية",IF(G14+H14&lt;=E14+F14,"✗ النهاية قبل البداية",IF(AND($C$4&lt;&gt;"",G14+H14&lt;$C$4+$D$4),"✗ يخلص قبل ما يبدأ العرض",IF(AND($C$5&lt;&gt;"",E14+F14&gt;$C$5+$D$5),"✗ يبدأ بعد ما يخلص العرض",IF(K14="","✗ اختر مين يرجّعه",IF(AND(LEFT(I14,2)="لا",K14="المنصة لحالها"),"✗ هذا ما يرجع لحاله",IF(AND($C$5&lt;&gt;"",G14+H14&gt;$C$5+$D$5+1),"! يخلص بعد العرض بأكثر من يوم",IF(L14&lt;&gt;"نعم","! باقي تضبطه","✓ جاهز"))))))))))</f>
        <v>! باقي تضبطه</v>
      </c>
    </row>
    <row r="15">
      <c r="A15" s="28" t="n">
        <v>5</v>
      </c>
      <c r="B15" s="29" t="inlineStr">
        <is>
          <t>نشر منتج للعرض بس</t>
        </is>
      </c>
      <c r="C15" s="29" t="inlineStr">
        <is>
          <t>طقم هدية حصري</t>
        </is>
      </c>
      <c r="D15" s="29" t="inlineStr">
        <is>
          <t>يطلع يوم الجمعة بس</t>
        </is>
      </c>
      <c r="E15" s="30" t="n">
        <v>46353</v>
      </c>
      <c r="F15" s="31" t="n">
        <v>0</v>
      </c>
      <c r="G15" s="30" t="n">
        <v>46354</v>
      </c>
      <c r="H15" s="31" t="n">
        <v>0</v>
      </c>
      <c r="I15" s="21" t="str">
        <f>IF(B15="","",IFERROR(VLOOKUP(B15,'وش يرجع لحاله'!$A$5:$F$16,2,FALSE),"اختر من القائمة"))</f>
        <v>لا</v>
      </c>
      <c r="J15" s="21" t="str">
        <f>IF(B15="","",IFERROR(VLOOKUP(B15,'وش يرجع لحاله'!$A$5:$F$16,4,FALSE),""))</f>
        <v>اخفِ المنتج</v>
      </c>
      <c r="K15" s="29" t="inlineStr">
        <is>
          <t>بوب أوتو</t>
        </is>
      </c>
      <c r="L15" s="29" t="inlineStr">
        <is>
          <t>لا</t>
        </is>
      </c>
      <c r="M15" s="21" t="str">
        <f>IF(B15="","",IF(OR(E15="",F15=""),"✗ حط يوم وساعة البداية",IF(OR(G15="",H15=""),"✗ حط يوم وساعة النهاية",IF(G15+H15&lt;=E15+F15,"✗ النهاية قبل البداية",IF(AND($C$4&lt;&gt;"",G15+H15&lt;$C$4+$D$4),"✗ يخلص قبل ما يبدأ العرض",IF(AND($C$5&lt;&gt;"",E15+F15&gt;$C$5+$D$5),"✗ يبدأ بعد ما يخلص العرض",IF(K15="","✗ اختر مين يرجّعه",IF(AND(LEFT(I15,2)="لا",K15="المنصة لحالها"),"✗ هذا ما يرجع لحاله",IF(AND($C$5&lt;&gt;"",G15+H15&gt;$C$5+$D$5+1),"! يخلص بعد العرض بأكثر من يوم",IF(L15&lt;&gt;"نعم","! باقي تضبطه","✓ جاهز"))))))))))</f>
        <v>! باقي تضبطه</v>
      </c>
    </row>
    <row r="16">
      <c r="A16" s="28" t="n">
        <v>6</v>
      </c>
      <c r="B16" s="29" t="inlineStr">
        <is>
          <t>كوبون خصم</t>
        </is>
      </c>
      <c r="C16" s="29" t="inlineStr">
        <is>
          <t>كل المتجر</t>
        </is>
      </c>
      <c r="D16" s="29" t="inlineStr">
        <is>
          <t>كود WF26: ١٠٪ إضافية الجمعة والسبت (مثال)</t>
        </is>
      </c>
      <c r="E16" s="30" t="n">
        <v>46353</v>
      </c>
      <c r="F16" s="31" t="n">
        <v>0</v>
      </c>
      <c r="G16" s="30" t="n">
        <v>46354</v>
      </c>
      <c r="H16" s="31" t="n">
        <v>0.9993055555555556</v>
      </c>
      <c r="I16" s="21" t="str">
        <f>IF(B16="","",IFERROR(VLOOKUP(B16,'وش يرجع لحاله'!$A$5:$F$16,2,FALSE),"اختر من القائمة"))</f>
        <v>نعم، إذا حطيت له تاريخ انتهاء</v>
      </c>
      <c r="J16" s="21" t="str">
        <f>IF(B16="","",IFERROR(VLOOKUP(B16,'وش يرجع لحاله'!$A$5:$F$16,4,FALSE),""))</f>
        <v>ما يحتاج، بس حط تاريخ الانتهاء</v>
      </c>
      <c r="K16" s="29" t="inlineStr">
        <is>
          <t>المنصة لحالها</t>
        </is>
      </c>
      <c r="L16" s="29" t="inlineStr">
        <is>
          <t>لا</t>
        </is>
      </c>
      <c r="M16" s="21" t="str">
        <f>IF(B16="","",IF(OR(E16="",F16=""),"✗ حط يوم وساعة البداية",IF(OR(G16="",H16=""),"✗ حط يوم وساعة النهاية",IF(G16+H16&lt;=E16+F16,"✗ النهاية قبل البداية",IF(AND($C$4&lt;&gt;"",G16+H16&lt;$C$4+$D$4),"✗ يخلص قبل ما يبدأ العرض",IF(AND($C$5&lt;&gt;"",E16+F16&gt;$C$5+$D$5),"✗ يبدأ بعد ما يخلص العرض",IF(K16="","✗ اختر مين يرجّعه",IF(AND(LEFT(I16,2)="لا",K16="المنصة لحالها"),"✗ هذا ما يرجع لحاله",IF(AND($C$5&lt;&gt;"",G16+H16&gt;$C$5+$D$5+1),"! يخلص بعد العرض بأكثر من يوم",IF(L16&lt;&gt;"نعم","! باقي تضبطه","✓ جاهز"))))))))))</f>
        <v>! باقي تضبطه</v>
      </c>
    </row>
    <row r="17">
      <c r="A17" s="28" t="n">
        <v>7</v>
      </c>
      <c r="B17" s="29" t="inlineStr">
        <is>
          <t>نافذة عداد تنازلي</t>
        </is>
      </c>
      <c r="C17" s="29" t="inlineStr">
        <is>
          <t>كل الصفحات</t>
        </is>
      </c>
      <c r="D17" s="29" t="inlineStr">
        <is>
          <t>«آخر يومين»، نهاية ظهورها في تطبيق العداد</t>
        </is>
      </c>
      <c r="E17" s="30" t="n">
        <v>46355</v>
      </c>
      <c r="F17" s="31" t="n">
        <v>0</v>
      </c>
      <c r="G17" s="30" t="n">
        <v>46356</v>
      </c>
      <c r="H17" s="31" t="n">
        <v>0.9993055555555556</v>
      </c>
      <c r="I17" s="21" t="str">
        <f>IF(B17="","",IFERROR(VLOOKUP(B17,'وش يرجع لحاله'!$A$5:$F$16,2,FALSE),"اختر من القائمة"))</f>
        <v>لا، توقف على الصفر وتقعد تطلع</v>
      </c>
      <c r="J17" s="21" t="str">
        <f>IF(B17="","",IFERROR(VLOOKUP(B17,'وش يرجع لحاله'!$A$5:$F$16,4,FALSE),""))</f>
        <v>حط نهاية لظهور النافذة</v>
      </c>
      <c r="K17" s="29" t="inlineStr">
        <is>
          <t>انت بيدك</t>
        </is>
      </c>
      <c r="L17" s="29" t="inlineStr">
        <is>
          <t>لا</t>
        </is>
      </c>
      <c r="M17" s="21" t="str">
        <f>IF(B17="","",IF(OR(E17="",F17=""),"✗ حط يوم وساعة البداية",IF(OR(G17="",H17=""),"✗ حط يوم وساعة النهاية",IF(G17+H17&lt;=E17+F17,"✗ النهاية قبل البداية",IF(AND($C$4&lt;&gt;"",G17+H17&lt;$C$4+$D$4),"✗ يخلص قبل ما يبدأ العرض",IF(AND($C$5&lt;&gt;"",E17+F17&gt;$C$5+$D$5),"✗ يبدأ بعد ما يخلص العرض",IF(K17="","✗ اختر مين يرجّعه",IF(AND(LEFT(I17,2)="لا",K17="المنصة لحالها"),"✗ هذا ما يرجع لحاله",IF(AND($C$5&lt;&gt;"",G17+H17&gt;$C$5+$D$5+1),"! يخلص بعد العرض بأكثر من يوم",IF(L17&lt;&gt;"نعم","! باقي تضبطه","✓ جاهز"))))))))))</f>
        <v>! باقي تضبطه</v>
      </c>
    </row>
    <row r="18">
      <c r="A18" s="28" t="n">
        <v>8</v>
      </c>
      <c r="B18" s="29" t="n"/>
      <c r="C18" s="29" t="n"/>
      <c r="D18" s="29" t="n"/>
      <c r="E18" s="30" t="n"/>
      <c r="F18" s="31" t="n"/>
      <c r="G18" s="30" t="n"/>
      <c r="H18" s="31" t="n"/>
      <c r="I18" s="21" t="str">
        <f>IF(B18="","",IFERROR(VLOOKUP(B18,'وش يرجع لحاله'!$A$5:$F$16,2,FALSE),"اختر من القائمة"))</f>
        <v/>
      </c>
      <c r="J18" s="21" t="str">
        <f>IF(B18="","",IFERROR(VLOOKUP(B18,'وش يرجع لحاله'!$A$5:$F$16,4,FALSE),""))</f>
        <v/>
      </c>
      <c r="K18" s="29" t="n"/>
      <c r="L18" s="29" t="n"/>
      <c r="M18" s="21" t="str">
        <f>IF(B18="","",IF(OR(E18="",F18=""),"✗ حط يوم وساعة البداية",IF(OR(G18="",H18=""),"✗ حط يوم وساعة النهاية",IF(G18+H18&lt;=E18+F18,"✗ النهاية قبل البداية",IF(AND($C$4&lt;&gt;"",G18+H18&lt;$C$4+$D$4),"✗ يخلص قبل ما يبدأ العرض",IF(AND($C$5&lt;&gt;"",E18+F18&gt;$C$5+$D$5),"✗ يبدأ بعد ما يخلص العرض",IF(K18="","✗ اختر مين يرجّعه",IF(AND(LEFT(I18,2)="لا",K18="المنصة لحالها"),"✗ هذا ما يرجع لحاله",IF(AND($C$5&lt;&gt;"",G18+H18&gt;$C$5+$D$5+1),"! يخلص بعد العرض بأكثر من يوم",IF(L18&lt;&gt;"نعم","! باقي تضبطه","✓ جاهز"))))))))))</f>
        <v/>
      </c>
    </row>
    <row r="19">
      <c r="A19" s="28" t="n">
        <v>9</v>
      </c>
      <c r="B19" s="29" t="n"/>
      <c r="C19" s="29" t="n"/>
      <c r="D19" s="29" t="n"/>
      <c r="E19" s="30" t="n"/>
      <c r="F19" s="31" t="n"/>
      <c r="G19" s="30" t="n"/>
      <c r="H19" s="31" t="n"/>
      <c r="I19" s="21" t="str">
        <f>IF(B19="","",IFERROR(VLOOKUP(B19,'وش يرجع لحاله'!$A$5:$F$16,2,FALSE),"اختر من القائمة"))</f>
        <v/>
      </c>
      <c r="J19" s="21" t="str">
        <f>IF(B19="","",IFERROR(VLOOKUP(B19,'وش يرجع لحاله'!$A$5:$F$16,4,FALSE),""))</f>
        <v/>
      </c>
      <c r="K19" s="29" t="n"/>
      <c r="L19" s="29" t="n"/>
      <c r="M19" s="21" t="str">
        <f>IF(B19="","",IF(OR(E19="",F19=""),"✗ حط يوم وساعة البداية",IF(OR(G19="",H19=""),"✗ حط يوم وساعة النهاية",IF(G19+H19&lt;=E19+F19,"✗ النهاية قبل البداية",IF(AND($C$4&lt;&gt;"",G19+H19&lt;$C$4+$D$4),"✗ يخلص قبل ما يبدأ العرض",IF(AND($C$5&lt;&gt;"",E19+F19&gt;$C$5+$D$5),"✗ يبدأ بعد ما يخلص العرض",IF(K19="","✗ اختر مين يرجّعه",IF(AND(LEFT(I19,2)="لا",K19="المنصة لحالها"),"✗ هذا ما يرجع لحاله",IF(AND($C$5&lt;&gt;"",G19+H19&gt;$C$5+$D$5+1),"! يخلص بعد العرض بأكثر من يوم",IF(L19&lt;&gt;"نعم","! باقي تضبطه","✓ جاهز"))))))))))</f>
        <v/>
      </c>
    </row>
    <row r="20">
      <c r="A20" s="28" t="n">
        <v>10</v>
      </c>
      <c r="B20" s="29" t="n"/>
      <c r="C20" s="29" t="n"/>
      <c r="D20" s="29" t="n"/>
      <c r="E20" s="30" t="n"/>
      <c r="F20" s="31" t="n"/>
      <c r="G20" s="30" t="n"/>
      <c r="H20" s="31" t="n"/>
      <c r="I20" s="21" t="str">
        <f>IF(B20="","",IFERROR(VLOOKUP(B20,'وش يرجع لحاله'!$A$5:$F$16,2,FALSE),"اختر من القائمة"))</f>
        <v/>
      </c>
      <c r="J20" s="21" t="str">
        <f>IF(B20="","",IFERROR(VLOOKUP(B20,'وش يرجع لحاله'!$A$5:$F$16,4,FALSE),""))</f>
        <v/>
      </c>
      <c r="K20" s="29" t="n"/>
      <c r="L20" s="29" t="n"/>
      <c r="M20" s="21" t="str">
        <f>IF(B20="","",IF(OR(E20="",F20=""),"✗ حط يوم وساعة البداية",IF(OR(G20="",H20=""),"✗ حط يوم وساعة النهاية",IF(G20+H20&lt;=E20+F20,"✗ النهاية قبل البداية",IF(AND($C$4&lt;&gt;"",G20+H20&lt;$C$4+$D$4),"✗ يخلص قبل ما يبدأ العرض",IF(AND($C$5&lt;&gt;"",E20+F20&gt;$C$5+$D$5),"✗ يبدأ بعد ما يخلص العرض",IF(K20="","✗ اختر مين يرجّعه",IF(AND(LEFT(I20,2)="لا",K20="المنصة لحالها"),"✗ هذا ما يرجع لحاله",IF(AND($C$5&lt;&gt;"",G20+H20&gt;$C$5+$D$5+1),"! يخلص بعد العرض بأكثر من يوم",IF(L20&lt;&gt;"نعم","! باقي تضبطه","✓ جاهز"))))))))))</f>
        <v/>
      </c>
    </row>
    <row r="21">
      <c r="A21" s="28" t="n">
        <v>11</v>
      </c>
      <c r="B21" s="29" t="n"/>
      <c r="C21" s="29" t="n"/>
      <c r="D21" s="29" t="n"/>
      <c r="E21" s="30" t="n"/>
      <c r="F21" s="31" t="n"/>
      <c r="G21" s="30" t="n"/>
      <c r="H21" s="31" t="n"/>
      <c r="I21" s="21" t="str">
        <f>IF(B21="","",IFERROR(VLOOKUP(B21,'وش يرجع لحاله'!$A$5:$F$16,2,FALSE),"اختر من القائمة"))</f>
        <v/>
      </c>
      <c r="J21" s="21" t="str">
        <f>IF(B21="","",IFERROR(VLOOKUP(B21,'وش يرجع لحاله'!$A$5:$F$16,4,FALSE),""))</f>
        <v/>
      </c>
      <c r="K21" s="29" t="n"/>
      <c r="L21" s="29" t="n"/>
      <c r="M21" s="21" t="str">
        <f>IF(B21="","",IF(OR(E21="",F21=""),"✗ حط يوم وساعة البداية",IF(OR(G21="",H21=""),"✗ حط يوم وساعة النهاية",IF(G21+H21&lt;=E21+F21,"✗ النهاية قبل البداية",IF(AND($C$4&lt;&gt;"",G21+H21&lt;$C$4+$D$4),"✗ يخلص قبل ما يبدأ العرض",IF(AND($C$5&lt;&gt;"",E21+F21&gt;$C$5+$D$5),"✗ يبدأ بعد ما يخلص العرض",IF(K21="","✗ اختر مين يرجّعه",IF(AND(LEFT(I21,2)="لا",K21="المنصة لحالها"),"✗ هذا ما يرجع لحاله",IF(AND($C$5&lt;&gt;"",G21+H21&gt;$C$5+$D$5+1),"! يخلص بعد العرض بأكثر من يوم",IF(L21&lt;&gt;"نعم","! باقي تضبطه","✓ جاهز"))))))))))</f>
        <v/>
      </c>
    </row>
    <row r="22">
      <c r="A22" s="28" t="n">
        <v>12</v>
      </c>
      <c r="B22" s="29" t="n"/>
      <c r="C22" s="29" t="n"/>
      <c r="D22" s="29" t="n"/>
      <c r="E22" s="30" t="n"/>
      <c r="F22" s="31" t="n"/>
      <c r="G22" s="30" t="n"/>
      <c r="H22" s="31" t="n"/>
      <c r="I22" s="21" t="str">
        <f>IF(B22="","",IFERROR(VLOOKUP(B22,'وش يرجع لحاله'!$A$5:$F$16,2,FALSE),"اختر من القائمة"))</f>
        <v/>
      </c>
      <c r="J22" s="21" t="str">
        <f>IF(B22="","",IFERROR(VLOOKUP(B22,'وش يرجع لحاله'!$A$5:$F$16,4,FALSE),""))</f>
        <v/>
      </c>
      <c r="K22" s="29" t="n"/>
      <c r="L22" s="29" t="n"/>
      <c r="M22" s="21" t="str">
        <f>IF(B22="","",IF(OR(E22="",F22=""),"✗ حط يوم وساعة البداية",IF(OR(G22="",H22=""),"✗ حط يوم وساعة النهاية",IF(G22+H22&lt;=E22+F22,"✗ النهاية قبل البداية",IF(AND($C$4&lt;&gt;"",G22+H22&lt;$C$4+$D$4),"✗ يخلص قبل ما يبدأ العرض",IF(AND($C$5&lt;&gt;"",E22+F22&gt;$C$5+$D$5),"✗ يبدأ بعد ما يخلص العرض",IF(K22="","✗ اختر مين يرجّعه",IF(AND(LEFT(I22,2)="لا",K22="المنصة لحالها"),"✗ هذا ما يرجع لحاله",IF(AND($C$5&lt;&gt;"",G22+H22&gt;$C$5+$D$5+1),"! يخلص بعد العرض بأكثر من يوم",IF(L22&lt;&gt;"نعم","! باقي تضبطه","✓ جاهز"))))))))))</f>
        <v/>
      </c>
    </row>
    <row r="23">
      <c r="A23" s="28" t="n">
        <v>13</v>
      </c>
      <c r="B23" s="29" t="n"/>
      <c r="C23" s="29" t="n"/>
      <c r="D23" s="29" t="n"/>
      <c r="E23" s="30" t="n"/>
      <c r="F23" s="31" t="n"/>
      <c r="G23" s="30" t="n"/>
      <c r="H23" s="31" t="n"/>
      <c r="I23" s="21" t="str">
        <f>IF(B23="","",IFERROR(VLOOKUP(B23,'وش يرجع لحاله'!$A$5:$F$16,2,FALSE),"اختر من القائمة"))</f>
        <v/>
      </c>
      <c r="J23" s="21" t="str">
        <f>IF(B23="","",IFERROR(VLOOKUP(B23,'وش يرجع لحاله'!$A$5:$F$16,4,FALSE),""))</f>
        <v/>
      </c>
      <c r="K23" s="29" t="n"/>
      <c r="L23" s="29" t="n"/>
      <c r="M23" s="21" t="str">
        <f>IF(B23="","",IF(OR(E23="",F23=""),"✗ حط يوم وساعة البداية",IF(OR(G23="",H23=""),"✗ حط يوم وساعة النهاية",IF(G23+H23&lt;=E23+F23,"✗ النهاية قبل البداية",IF(AND($C$4&lt;&gt;"",G23+H23&lt;$C$4+$D$4),"✗ يخلص قبل ما يبدأ العرض",IF(AND($C$5&lt;&gt;"",E23+F23&gt;$C$5+$D$5),"✗ يبدأ بعد ما يخلص العرض",IF(K23="","✗ اختر مين يرجّعه",IF(AND(LEFT(I23,2)="لا",K23="المنصة لحالها"),"✗ هذا ما يرجع لحاله",IF(AND($C$5&lt;&gt;"",G23+H23&gt;$C$5+$D$5+1),"! يخلص بعد العرض بأكثر من يوم",IF(L23&lt;&gt;"نعم","! باقي تضبطه","✓ جاهز"))))))))))</f>
        <v/>
      </c>
    </row>
    <row r="24">
      <c r="A24" s="28" t="n">
        <v>14</v>
      </c>
      <c r="B24" s="29" t="n"/>
      <c r="C24" s="29" t="n"/>
      <c r="D24" s="29" t="n"/>
      <c r="E24" s="30" t="n"/>
      <c r="F24" s="31" t="n"/>
      <c r="G24" s="30" t="n"/>
      <c r="H24" s="31" t="n"/>
      <c r="I24" s="21" t="str">
        <f>IF(B24="","",IFERROR(VLOOKUP(B24,'وش يرجع لحاله'!$A$5:$F$16,2,FALSE),"اختر من القائمة"))</f>
        <v/>
      </c>
      <c r="J24" s="21" t="str">
        <f>IF(B24="","",IFERROR(VLOOKUP(B24,'وش يرجع لحاله'!$A$5:$F$16,4,FALSE),""))</f>
        <v/>
      </c>
      <c r="K24" s="29" t="n"/>
      <c r="L24" s="29" t="n"/>
      <c r="M24" s="21" t="str">
        <f>IF(B24="","",IF(OR(E24="",F24=""),"✗ حط يوم وساعة البداية",IF(OR(G24="",H24=""),"✗ حط يوم وساعة النهاية",IF(G24+H24&lt;=E24+F24,"✗ النهاية قبل البداية",IF(AND($C$4&lt;&gt;"",G24+H24&lt;$C$4+$D$4),"✗ يخلص قبل ما يبدأ العرض",IF(AND($C$5&lt;&gt;"",E24+F24&gt;$C$5+$D$5),"✗ يبدأ بعد ما يخلص العرض",IF(K24="","✗ اختر مين يرجّعه",IF(AND(LEFT(I24,2)="لا",K24="المنصة لحالها"),"✗ هذا ما يرجع لحاله",IF(AND($C$5&lt;&gt;"",G24+H24&gt;$C$5+$D$5+1),"! يخلص بعد العرض بأكثر من يوم",IF(L24&lt;&gt;"نعم","! باقي تضبطه","✓ جاهز"))))))))))</f>
        <v/>
      </c>
    </row>
    <row r="25">
      <c r="A25" s="28" t="n">
        <v>15</v>
      </c>
      <c r="B25" s="29" t="n"/>
      <c r="C25" s="29" t="n"/>
      <c r="D25" s="29" t="n"/>
      <c r="E25" s="30" t="n"/>
      <c r="F25" s="31" t="n"/>
      <c r="G25" s="30" t="n"/>
      <c r="H25" s="31" t="n"/>
      <c r="I25" s="21" t="str">
        <f>IF(B25="","",IFERROR(VLOOKUP(B25,'وش يرجع لحاله'!$A$5:$F$16,2,FALSE),"اختر من القائمة"))</f>
        <v/>
      </c>
      <c r="J25" s="21" t="str">
        <f>IF(B25="","",IFERROR(VLOOKUP(B25,'وش يرجع لحاله'!$A$5:$F$16,4,FALSE),""))</f>
        <v/>
      </c>
      <c r="K25" s="29" t="n"/>
      <c r="L25" s="29" t="n"/>
      <c r="M25" s="21" t="str">
        <f>IF(B25="","",IF(OR(E25="",F25=""),"✗ حط يوم وساعة البداية",IF(OR(G25="",H25=""),"✗ حط يوم وساعة النهاية",IF(G25+H25&lt;=E25+F25,"✗ النهاية قبل البداية",IF(AND($C$4&lt;&gt;"",G25+H25&lt;$C$4+$D$4),"✗ يخلص قبل ما يبدأ العرض",IF(AND($C$5&lt;&gt;"",E25+F25&gt;$C$5+$D$5),"✗ يبدأ بعد ما يخلص العرض",IF(K25="","✗ اختر مين يرجّعه",IF(AND(LEFT(I25,2)="لا",K25="المنصة لحالها"),"✗ هذا ما يرجع لحاله",IF(AND($C$5&lt;&gt;"",G25+H25&gt;$C$5+$D$5+1),"! يخلص بعد العرض بأكثر من يوم",IF(L25&lt;&gt;"نعم","! باقي تضبطه","✓ جاهز"))))))))))</f>
        <v/>
      </c>
    </row>
    <row r="26">
      <c r="A26" s="28" t="n">
        <v>16</v>
      </c>
      <c r="B26" s="29" t="n"/>
      <c r="C26" s="29" t="n"/>
      <c r="D26" s="29" t="n"/>
      <c r="E26" s="30" t="n"/>
      <c r="F26" s="31" t="n"/>
      <c r="G26" s="30" t="n"/>
      <c r="H26" s="31" t="n"/>
      <c r="I26" s="21" t="str">
        <f>IF(B26="","",IFERROR(VLOOKUP(B26,'وش يرجع لحاله'!$A$5:$F$16,2,FALSE),"اختر من القائمة"))</f>
        <v/>
      </c>
      <c r="J26" s="21" t="str">
        <f>IF(B26="","",IFERROR(VLOOKUP(B26,'وش يرجع لحاله'!$A$5:$F$16,4,FALSE),""))</f>
        <v/>
      </c>
      <c r="K26" s="29" t="n"/>
      <c r="L26" s="29" t="n"/>
      <c r="M26" s="21" t="str">
        <f>IF(B26="","",IF(OR(E26="",F26=""),"✗ حط يوم وساعة البداية",IF(OR(G26="",H26=""),"✗ حط يوم وساعة النهاية",IF(G26+H26&lt;=E26+F26,"✗ النهاية قبل البداية",IF(AND($C$4&lt;&gt;"",G26+H26&lt;$C$4+$D$4),"✗ يخلص قبل ما يبدأ العرض",IF(AND($C$5&lt;&gt;"",E26+F26&gt;$C$5+$D$5),"✗ يبدأ بعد ما يخلص العرض",IF(K26="","✗ اختر مين يرجّعه",IF(AND(LEFT(I26,2)="لا",K26="المنصة لحالها"),"✗ هذا ما يرجع لحاله",IF(AND($C$5&lt;&gt;"",G26+H26&gt;$C$5+$D$5+1),"! يخلص بعد العرض بأكثر من يوم",IF(L26&lt;&gt;"نعم","! باقي تضبطه","✓ جاهز"))))))))))</f>
        <v/>
      </c>
    </row>
    <row r="27">
      <c r="A27" s="28" t="n">
        <v>17</v>
      </c>
      <c r="B27" s="29" t="n"/>
      <c r="C27" s="29" t="n"/>
      <c r="D27" s="29" t="n"/>
      <c r="E27" s="30" t="n"/>
      <c r="F27" s="31" t="n"/>
      <c r="G27" s="30" t="n"/>
      <c r="H27" s="31" t="n"/>
      <c r="I27" s="21" t="str">
        <f>IF(B27="","",IFERROR(VLOOKUP(B27,'وش يرجع لحاله'!$A$5:$F$16,2,FALSE),"اختر من القائمة"))</f>
        <v/>
      </c>
      <c r="J27" s="21" t="str">
        <f>IF(B27="","",IFERROR(VLOOKUP(B27,'وش يرجع لحاله'!$A$5:$F$16,4,FALSE),""))</f>
        <v/>
      </c>
      <c r="K27" s="29" t="n"/>
      <c r="L27" s="29" t="n"/>
      <c r="M27" s="21" t="str">
        <f>IF(B27="","",IF(OR(E27="",F27=""),"✗ حط يوم وساعة البداية",IF(OR(G27="",H27=""),"✗ حط يوم وساعة النهاية",IF(G27+H27&lt;=E27+F27,"✗ النهاية قبل البداية",IF(AND($C$4&lt;&gt;"",G27+H27&lt;$C$4+$D$4),"✗ يخلص قبل ما يبدأ العرض",IF(AND($C$5&lt;&gt;"",E27+F27&gt;$C$5+$D$5),"✗ يبدأ بعد ما يخلص العرض",IF(K27="","✗ اختر مين يرجّعه",IF(AND(LEFT(I27,2)="لا",K27="المنصة لحالها"),"✗ هذا ما يرجع لحاله",IF(AND($C$5&lt;&gt;"",G27+H27&gt;$C$5+$D$5+1),"! يخلص بعد العرض بأكثر من يوم",IF(L27&lt;&gt;"نعم","! باقي تضبطه","✓ جاهز"))))))))))</f>
        <v/>
      </c>
    </row>
    <row r="28">
      <c r="A28" s="28" t="n">
        <v>18</v>
      </c>
      <c r="B28" s="29" t="n"/>
      <c r="C28" s="29" t="n"/>
      <c r="D28" s="29" t="n"/>
      <c r="E28" s="30" t="n"/>
      <c r="F28" s="31" t="n"/>
      <c r="G28" s="30" t="n"/>
      <c r="H28" s="31" t="n"/>
      <c r="I28" s="21" t="str">
        <f>IF(B28="","",IFERROR(VLOOKUP(B28,'وش يرجع لحاله'!$A$5:$F$16,2,FALSE),"اختر من القائمة"))</f>
        <v/>
      </c>
      <c r="J28" s="21" t="str">
        <f>IF(B28="","",IFERROR(VLOOKUP(B28,'وش يرجع لحاله'!$A$5:$F$16,4,FALSE),""))</f>
        <v/>
      </c>
      <c r="K28" s="29" t="n"/>
      <c r="L28" s="29" t="n"/>
      <c r="M28" s="21" t="str">
        <f>IF(B28="","",IF(OR(E28="",F28=""),"✗ حط يوم وساعة البداية",IF(OR(G28="",H28=""),"✗ حط يوم وساعة النهاية",IF(G28+H28&lt;=E28+F28,"✗ النهاية قبل البداية",IF(AND($C$4&lt;&gt;"",G28+H28&lt;$C$4+$D$4),"✗ يخلص قبل ما يبدأ العرض",IF(AND($C$5&lt;&gt;"",E28+F28&gt;$C$5+$D$5),"✗ يبدأ بعد ما يخلص العرض",IF(K28="","✗ اختر مين يرجّعه",IF(AND(LEFT(I28,2)="لا",K28="المنصة لحالها"),"✗ هذا ما يرجع لحاله",IF(AND($C$5&lt;&gt;"",G28+H28&gt;$C$5+$D$5+1),"! يخلص بعد العرض بأكثر من يوم",IF(L28&lt;&gt;"نعم","! باقي تضبطه","✓ جاهز"))))))))))</f>
        <v/>
      </c>
    </row>
    <row r="29">
      <c r="A29" s="28" t="n">
        <v>19</v>
      </c>
      <c r="B29" s="29" t="n"/>
      <c r="C29" s="29" t="n"/>
      <c r="D29" s="29" t="n"/>
      <c r="E29" s="30" t="n"/>
      <c r="F29" s="31" t="n"/>
      <c r="G29" s="30" t="n"/>
      <c r="H29" s="31" t="n"/>
      <c r="I29" s="21" t="str">
        <f>IF(B29="","",IFERROR(VLOOKUP(B29,'وش يرجع لحاله'!$A$5:$F$16,2,FALSE),"اختر من القائمة"))</f>
        <v/>
      </c>
      <c r="J29" s="21" t="str">
        <f>IF(B29="","",IFERROR(VLOOKUP(B29,'وش يرجع لحاله'!$A$5:$F$16,4,FALSE),""))</f>
        <v/>
      </c>
      <c r="K29" s="29" t="n"/>
      <c r="L29" s="29" t="n"/>
      <c r="M29" s="21" t="str">
        <f>IF(B29="","",IF(OR(E29="",F29=""),"✗ حط يوم وساعة البداية",IF(OR(G29="",H29=""),"✗ حط يوم وساعة النهاية",IF(G29+H29&lt;=E29+F29,"✗ النهاية قبل البداية",IF(AND($C$4&lt;&gt;"",G29+H29&lt;$C$4+$D$4),"✗ يخلص قبل ما يبدأ العرض",IF(AND($C$5&lt;&gt;"",E29+F29&gt;$C$5+$D$5),"✗ يبدأ بعد ما يخلص العرض",IF(K29="","✗ اختر مين يرجّعه",IF(AND(LEFT(I29,2)="لا",K29="المنصة لحالها"),"✗ هذا ما يرجع لحاله",IF(AND($C$5&lt;&gt;"",G29+H29&gt;$C$5+$D$5+1),"! يخلص بعد العرض بأكثر من يوم",IF(L29&lt;&gt;"نعم","! باقي تضبطه","✓ جاهز"))))))))))</f>
        <v/>
      </c>
    </row>
    <row r="30">
      <c r="A30" s="28" t="n">
        <v>20</v>
      </c>
      <c r="B30" s="29" t="n"/>
      <c r="C30" s="29" t="n"/>
      <c r="D30" s="29" t="n"/>
      <c r="E30" s="30" t="n"/>
      <c r="F30" s="31" t="n"/>
      <c r="G30" s="30" t="n"/>
      <c r="H30" s="31" t="n"/>
      <c r="I30" s="21" t="str">
        <f>IF(B30="","",IFERROR(VLOOKUP(B30,'وش يرجع لحاله'!$A$5:$F$16,2,FALSE),"اختر من القائمة"))</f>
        <v/>
      </c>
      <c r="J30" s="21" t="str">
        <f>IF(B30="","",IFERROR(VLOOKUP(B30,'وش يرجع لحاله'!$A$5:$F$16,4,FALSE),""))</f>
        <v/>
      </c>
      <c r="K30" s="29" t="n"/>
      <c r="L30" s="29" t="n"/>
      <c r="M30" s="21" t="str">
        <f>IF(B30="","",IF(OR(E30="",F30=""),"✗ حط يوم وساعة البداية",IF(OR(G30="",H30=""),"✗ حط يوم وساعة النهاية",IF(G30+H30&lt;=E30+F30,"✗ النهاية قبل البداية",IF(AND($C$4&lt;&gt;"",G30+H30&lt;$C$4+$D$4),"✗ يخلص قبل ما يبدأ العرض",IF(AND($C$5&lt;&gt;"",E30+F30&gt;$C$5+$D$5),"✗ يبدأ بعد ما يخلص العرض",IF(K30="","✗ اختر مين يرجّعه",IF(AND(LEFT(I30,2)="لا",K30="المنصة لحالها"),"✗ هذا ما يرجع لحاله",IF(AND($C$5&lt;&gt;"",G30+H30&gt;$C$5+$D$5+1),"! يخلص بعد العرض بأكثر من يوم",IF(L30&lt;&gt;"نعم","! باقي تضبطه","✓ جاهز"))))))))))</f>
        <v/>
      </c>
    </row>
    <row r="31">
      <c r="A31" s="28" t="n">
        <v>21</v>
      </c>
      <c r="B31" s="29" t="n"/>
      <c r="C31" s="29" t="n"/>
      <c r="D31" s="29" t="n"/>
      <c r="E31" s="30" t="n"/>
      <c r="F31" s="31" t="n"/>
      <c r="G31" s="30" t="n"/>
      <c r="H31" s="31" t="n"/>
      <c r="I31" s="21" t="str">
        <f>IF(B31="","",IFERROR(VLOOKUP(B31,'وش يرجع لحاله'!$A$5:$F$16,2,FALSE),"اختر من القائمة"))</f>
        <v/>
      </c>
      <c r="J31" s="21" t="str">
        <f>IF(B31="","",IFERROR(VLOOKUP(B31,'وش يرجع لحاله'!$A$5:$F$16,4,FALSE),""))</f>
        <v/>
      </c>
      <c r="K31" s="29" t="n"/>
      <c r="L31" s="29" t="n"/>
      <c r="M31" s="21" t="str">
        <f>IF(B31="","",IF(OR(E31="",F31=""),"✗ حط يوم وساعة البداية",IF(OR(G31="",H31=""),"✗ حط يوم وساعة النهاية",IF(G31+H31&lt;=E31+F31,"✗ النهاية قبل البداية",IF(AND($C$4&lt;&gt;"",G31+H31&lt;$C$4+$D$4),"✗ يخلص قبل ما يبدأ العرض",IF(AND($C$5&lt;&gt;"",E31+F31&gt;$C$5+$D$5),"✗ يبدأ بعد ما يخلص العرض",IF(K31="","✗ اختر مين يرجّعه",IF(AND(LEFT(I31,2)="لا",K31="المنصة لحالها"),"✗ هذا ما يرجع لحاله",IF(AND($C$5&lt;&gt;"",G31+H31&gt;$C$5+$D$5+1),"! يخلص بعد العرض بأكثر من يوم",IF(L31&lt;&gt;"نعم","! باقي تضبطه","✓ جاهز"))))))))))</f>
        <v/>
      </c>
    </row>
    <row r="32">
      <c r="A32" s="28" t="n">
        <v>22</v>
      </c>
      <c r="B32" s="29" t="n"/>
      <c r="C32" s="29" t="n"/>
      <c r="D32" s="29" t="n"/>
      <c r="E32" s="30" t="n"/>
      <c r="F32" s="31" t="n"/>
      <c r="G32" s="30" t="n"/>
      <c r="H32" s="31" t="n"/>
      <c r="I32" s="21" t="str">
        <f>IF(B32="","",IFERROR(VLOOKUP(B32,'وش يرجع لحاله'!$A$5:$F$16,2,FALSE),"اختر من القائمة"))</f>
        <v/>
      </c>
      <c r="J32" s="21" t="str">
        <f>IF(B32="","",IFERROR(VLOOKUP(B32,'وش يرجع لحاله'!$A$5:$F$16,4,FALSE),""))</f>
        <v/>
      </c>
      <c r="K32" s="29" t="n"/>
      <c r="L32" s="29" t="n"/>
      <c r="M32" s="21" t="str">
        <f>IF(B32="","",IF(OR(E32="",F32=""),"✗ حط يوم وساعة البداية",IF(OR(G32="",H32=""),"✗ حط يوم وساعة النهاية",IF(G32+H32&lt;=E32+F32,"✗ النهاية قبل البداية",IF(AND($C$4&lt;&gt;"",G32+H32&lt;$C$4+$D$4),"✗ يخلص قبل ما يبدأ العرض",IF(AND($C$5&lt;&gt;"",E32+F32&gt;$C$5+$D$5),"✗ يبدأ بعد ما يخلص العرض",IF(K32="","✗ اختر مين يرجّعه",IF(AND(LEFT(I32,2)="لا",K32="المنصة لحالها"),"✗ هذا ما يرجع لحاله",IF(AND($C$5&lt;&gt;"",G32+H32&gt;$C$5+$D$5+1),"! يخلص بعد العرض بأكثر من يوم",IF(L32&lt;&gt;"نعم","! باقي تضبطه","✓ جاهز"))))))))))</f>
        <v/>
      </c>
    </row>
    <row r="33">
      <c r="A33" s="28" t="n">
        <v>23</v>
      </c>
      <c r="B33" s="29" t="n"/>
      <c r="C33" s="29" t="n"/>
      <c r="D33" s="29" t="n"/>
      <c r="E33" s="30" t="n"/>
      <c r="F33" s="31" t="n"/>
      <c r="G33" s="30" t="n"/>
      <c r="H33" s="31" t="n"/>
      <c r="I33" s="21" t="str">
        <f>IF(B33="","",IFERROR(VLOOKUP(B33,'وش يرجع لحاله'!$A$5:$F$16,2,FALSE),"اختر من القائمة"))</f>
        <v/>
      </c>
      <c r="J33" s="21" t="str">
        <f>IF(B33="","",IFERROR(VLOOKUP(B33,'وش يرجع لحاله'!$A$5:$F$16,4,FALSE),""))</f>
        <v/>
      </c>
      <c r="K33" s="29" t="n"/>
      <c r="L33" s="29" t="n"/>
      <c r="M33" s="21" t="str">
        <f>IF(B33="","",IF(OR(E33="",F33=""),"✗ حط يوم وساعة البداية",IF(OR(G33="",H33=""),"✗ حط يوم وساعة النهاية",IF(G33+H33&lt;=E33+F33,"✗ النهاية قبل البداية",IF(AND($C$4&lt;&gt;"",G33+H33&lt;$C$4+$D$4),"✗ يخلص قبل ما يبدأ العرض",IF(AND($C$5&lt;&gt;"",E33+F33&gt;$C$5+$D$5),"✗ يبدأ بعد ما يخلص العرض",IF(K33="","✗ اختر مين يرجّعه",IF(AND(LEFT(I33,2)="لا",K33="المنصة لحالها"),"✗ هذا ما يرجع لحاله",IF(AND($C$5&lt;&gt;"",G33+H33&gt;$C$5+$D$5+1),"! يخلص بعد العرض بأكثر من يوم",IF(L33&lt;&gt;"نعم","! باقي تضبطه","✓ جاهز"))))))))))</f>
        <v/>
      </c>
    </row>
    <row r="34">
      <c r="A34" s="28" t="n">
        <v>24</v>
      </c>
      <c r="B34" s="29" t="n"/>
      <c r="C34" s="29" t="n"/>
      <c r="D34" s="29" t="n"/>
      <c r="E34" s="30" t="n"/>
      <c r="F34" s="31" t="n"/>
      <c r="G34" s="30" t="n"/>
      <c r="H34" s="31" t="n"/>
      <c r="I34" s="21" t="str">
        <f>IF(B34="","",IFERROR(VLOOKUP(B34,'وش يرجع لحاله'!$A$5:$F$16,2,FALSE),"اختر من القائمة"))</f>
        <v/>
      </c>
      <c r="J34" s="21" t="str">
        <f>IF(B34="","",IFERROR(VLOOKUP(B34,'وش يرجع لحاله'!$A$5:$F$16,4,FALSE),""))</f>
        <v/>
      </c>
      <c r="K34" s="29" t="n"/>
      <c r="L34" s="29" t="n"/>
      <c r="M34" s="21" t="str">
        <f>IF(B34="","",IF(OR(E34="",F34=""),"✗ حط يوم وساعة البداية",IF(OR(G34="",H34=""),"✗ حط يوم وساعة النهاية",IF(G34+H34&lt;=E34+F34,"✗ النهاية قبل البداية",IF(AND($C$4&lt;&gt;"",G34+H34&lt;$C$4+$D$4),"✗ يخلص قبل ما يبدأ العرض",IF(AND($C$5&lt;&gt;"",E34+F34&gt;$C$5+$D$5),"✗ يبدأ بعد ما يخلص العرض",IF(K34="","✗ اختر مين يرجّعه",IF(AND(LEFT(I34,2)="لا",K34="المنصة لحالها"),"✗ هذا ما يرجع لحاله",IF(AND($C$5&lt;&gt;"",G34+H34&gt;$C$5+$D$5+1),"! يخلص بعد العرض بأكثر من يوم",IF(L34&lt;&gt;"نعم","! باقي تضبطه","✓ جاهز"))))))))))</f>
        <v/>
      </c>
    </row>
    <row r="35">
      <c r="A35" s="28" t="n">
        <v>25</v>
      </c>
      <c r="B35" s="29" t="n"/>
      <c r="C35" s="29" t="n"/>
      <c r="D35" s="29" t="n"/>
      <c r="E35" s="30" t="n"/>
      <c r="F35" s="31" t="n"/>
      <c r="G35" s="30" t="n"/>
      <c r="H35" s="31" t="n"/>
      <c r="I35" s="21" t="str">
        <f>IF(B35="","",IFERROR(VLOOKUP(B35,'وش يرجع لحاله'!$A$5:$F$16,2,FALSE),"اختر من القائمة"))</f>
        <v/>
      </c>
      <c r="J35" s="21" t="str">
        <f>IF(B35="","",IFERROR(VLOOKUP(B35,'وش يرجع لحاله'!$A$5:$F$16,4,FALSE),""))</f>
        <v/>
      </c>
      <c r="K35" s="29" t="n"/>
      <c r="L35" s="29" t="n"/>
      <c r="M35" s="21" t="str">
        <f>IF(B35="","",IF(OR(E35="",F35=""),"✗ حط يوم وساعة البداية",IF(OR(G35="",H35=""),"✗ حط يوم وساعة النهاية",IF(G35+H35&lt;=E35+F35,"✗ النهاية قبل البداية",IF(AND($C$4&lt;&gt;"",G35+H35&lt;$C$4+$D$4),"✗ يخلص قبل ما يبدأ العرض",IF(AND($C$5&lt;&gt;"",E35+F35&gt;$C$5+$D$5),"✗ يبدأ بعد ما يخلص العرض",IF(K35="","✗ اختر مين يرجّعه",IF(AND(LEFT(I35,2)="لا",K35="المنصة لحالها"),"✗ هذا ما يرجع لحاله",IF(AND($C$5&lt;&gt;"",G35+H35&gt;$C$5+$D$5+1),"! يخلص بعد العرض بأكثر من يوم",IF(L35&lt;&gt;"نعم","! باقي تضبطه","✓ جاهز"))))))))))</f>
        <v/>
      </c>
    </row>
    <row r="36">
      <c r="A36" s="28" t="n">
        <v>26</v>
      </c>
      <c r="B36" s="29" t="n"/>
      <c r="C36" s="29" t="n"/>
      <c r="D36" s="29" t="n"/>
      <c r="E36" s="30" t="n"/>
      <c r="F36" s="31" t="n"/>
      <c r="G36" s="30" t="n"/>
      <c r="H36" s="31" t="n"/>
      <c r="I36" s="21" t="str">
        <f>IF(B36="","",IFERROR(VLOOKUP(B36,'وش يرجع لحاله'!$A$5:$F$16,2,FALSE),"اختر من القائمة"))</f>
        <v/>
      </c>
      <c r="J36" s="21" t="str">
        <f>IF(B36="","",IFERROR(VLOOKUP(B36,'وش يرجع لحاله'!$A$5:$F$16,4,FALSE),""))</f>
        <v/>
      </c>
      <c r="K36" s="29" t="n"/>
      <c r="L36" s="29" t="n"/>
      <c r="M36" s="21" t="str">
        <f>IF(B36="","",IF(OR(E36="",F36=""),"✗ حط يوم وساعة البداية",IF(OR(G36="",H36=""),"✗ حط يوم وساعة النهاية",IF(G36+H36&lt;=E36+F36,"✗ النهاية قبل البداية",IF(AND($C$4&lt;&gt;"",G36+H36&lt;$C$4+$D$4),"✗ يخلص قبل ما يبدأ العرض",IF(AND($C$5&lt;&gt;"",E36+F36&gt;$C$5+$D$5),"✗ يبدأ بعد ما يخلص العرض",IF(K36="","✗ اختر مين يرجّعه",IF(AND(LEFT(I36,2)="لا",K36="المنصة لحالها"),"✗ هذا ما يرجع لحاله",IF(AND($C$5&lt;&gt;"",G36+H36&gt;$C$5+$D$5+1),"! يخلص بعد العرض بأكثر من يوم",IF(L36&lt;&gt;"نعم","! باقي تضبطه","✓ جاهز"))))))))))</f>
        <v/>
      </c>
    </row>
    <row r="37">
      <c r="A37" s="28" t="n">
        <v>27</v>
      </c>
      <c r="B37" s="29" t="n"/>
      <c r="C37" s="29" t="n"/>
      <c r="D37" s="29" t="n"/>
      <c r="E37" s="30" t="n"/>
      <c r="F37" s="31" t="n"/>
      <c r="G37" s="30" t="n"/>
      <c r="H37" s="31" t="n"/>
      <c r="I37" s="21" t="str">
        <f>IF(B37="","",IFERROR(VLOOKUP(B37,'وش يرجع لحاله'!$A$5:$F$16,2,FALSE),"اختر من القائمة"))</f>
        <v/>
      </c>
      <c r="J37" s="21" t="str">
        <f>IF(B37="","",IFERROR(VLOOKUP(B37,'وش يرجع لحاله'!$A$5:$F$16,4,FALSE),""))</f>
        <v/>
      </c>
      <c r="K37" s="29" t="n"/>
      <c r="L37" s="29" t="n"/>
      <c r="M37" s="21" t="str">
        <f>IF(B37="","",IF(OR(E37="",F37=""),"✗ حط يوم وساعة البداية",IF(OR(G37="",H37=""),"✗ حط يوم وساعة النهاية",IF(G37+H37&lt;=E37+F37,"✗ النهاية قبل البداية",IF(AND($C$4&lt;&gt;"",G37+H37&lt;$C$4+$D$4),"✗ يخلص قبل ما يبدأ العرض",IF(AND($C$5&lt;&gt;"",E37+F37&gt;$C$5+$D$5),"✗ يبدأ بعد ما يخلص العرض",IF(K37="","✗ اختر مين يرجّعه",IF(AND(LEFT(I37,2)="لا",K37="المنصة لحالها"),"✗ هذا ما يرجع لحاله",IF(AND($C$5&lt;&gt;"",G37+H37&gt;$C$5+$D$5+1),"! يخلص بعد العرض بأكثر من يوم",IF(L37&lt;&gt;"نعم","! باقي تضبطه","✓ جاهز"))))))))))</f>
        <v/>
      </c>
    </row>
    <row r="38">
      <c r="A38" s="28" t="n">
        <v>28</v>
      </c>
      <c r="B38" s="29" t="n"/>
      <c r="C38" s="29" t="n"/>
      <c r="D38" s="29" t="n"/>
      <c r="E38" s="30" t="n"/>
      <c r="F38" s="31" t="n"/>
      <c r="G38" s="30" t="n"/>
      <c r="H38" s="31" t="n"/>
      <c r="I38" s="21" t="str">
        <f>IF(B38="","",IFERROR(VLOOKUP(B38,'وش يرجع لحاله'!$A$5:$F$16,2,FALSE),"اختر من القائمة"))</f>
        <v/>
      </c>
      <c r="J38" s="21" t="str">
        <f>IF(B38="","",IFERROR(VLOOKUP(B38,'وش يرجع لحاله'!$A$5:$F$16,4,FALSE),""))</f>
        <v/>
      </c>
      <c r="K38" s="29" t="n"/>
      <c r="L38" s="29" t="n"/>
      <c r="M38" s="21" t="str">
        <f>IF(B38="","",IF(OR(E38="",F38=""),"✗ حط يوم وساعة البداية",IF(OR(G38="",H38=""),"✗ حط يوم وساعة النهاية",IF(G38+H38&lt;=E38+F38,"✗ النهاية قبل البداية",IF(AND($C$4&lt;&gt;"",G38+H38&lt;$C$4+$D$4),"✗ يخلص قبل ما يبدأ العرض",IF(AND($C$5&lt;&gt;"",E38+F38&gt;$C$5+$D$5),"✗ يبدأ بعد ما يخلص العرض",IF(K38="","✗ اختر مين يرجّعه",IF(AND(LEFT(I38,2)="لا",K38="المنصة لحالها"),"✗ هذا ما يرجع لحاله",IF(AND($C$5&lt;&gt;"",G38+H38&gt;$C$5+$D$5+1),"! يخلص بعد العرض بأكثر من يوم",IF(L38&lt;&gt;"نعم","! باقي تضبطه","✓ جاهز"))))))))))</f>
        <v/>
      </c>
    </row>
    <row r="39">
      <c r="A39" s="28" t="n">
        <v>29</v>
      </c>
      <c r="B39" s="29" t="n"/>
      <c r="C39" s="29" t="n"/>
      <c r="D39" s="29" t="n"/>
      <c r="E39" s="30" t="n"/>
      <c r="F39" s="31" t="n"/>
      <c r="G39" s="30" t="n"/>
      <c r="H39" s="31" t="n"/>
      <c r="I39" s="21" t="str">
        <f>IF(B39="","",IFERROR(VLOOKUP(B39,'وش يرجع لحاله'!$A$5:$F$16,2,FALSE),"اختر من القائمة"))</f>
        <v/>
      </c>
      <c r="J39" s="21" t="str">
        <f>IF(B39="","",IFERROR(VLOOKUP(B39,'وش يرجع لحاله'!$A$5:$F$16,4,FALSE),""))</f>
        <v/>
      </c>
      <c r="K39" s="29" t="n"/>
      <c r="L39" s="29" t="n"/>
      <c r="M39" s="21" t="str">
        <f>IF(B39="","",IF(OR(E39="",F39=""),"✗ حط يوم وساعة البداية",IF(OR(G39="",H39=""),"✗ حط يوم وساعة النهاية",IF(G39+H39&lt;=E39+F39,"✗ النهاية قبل البداية",IF(AND($C$4&lt;&gt;"",G39+H39&lt;$C$4+$D$4),"✗ يخلص قبل ما يبدأ العرض",IF(AND($C$5&lt;&gt;"",E39+F39&gt;$C$5+$D$5),"✗ يبدأ بعد ما يخلص العرض",IF(K39="","✗ اختر مين يرجّعه",IF(AND(LEFT(I39,2)="لا",K39="المنصة لحالها"),"✗ هذا ما يرجع لحاله",IF(AND($C$5&lt;&gt;"",G39+H39&gt;$C$5+$D$5+1),"! يخلص بعد العرض بأكثر من يوم",IF(L39&lt;&gt;"نعم","! باقي تضبطه","✓ جاهز"))))))))))</f>
        <v/>
      </c>
    </row>
    <row r="40">
      <c r="A40" s="28" t="n">
        <v>30</v>
      </c>
      <c r="B40" s="29" t="n"/>
      <c r="C40" s="29" t="n"/>
      <c r="D40" s="29" t="n"/>
      <c r="E40" s="30" t="n"/>
      <c r="F40" s="31" t="n"/>
      <c r="G40" s="30" t="n"/>
      <c r="H40" s="31" t="n"/>
      <c r="I40" s="21" t="str">
        <f>IF(B40="","",IFERROR(VLOOKUP(B40,'وش يرجع لحاله'!$A$5:$F$16,2,FALSE),"اختر من القائمة"))</f>
        <v/>
      </c>
      <c r="J40" s="21" t="str">
        <f>IF(B40="","",IFERROR(VLOOKUP(B40,'وش يرجع لحاله'!$A$5:$F$16,4,FALSE),""))</f>
        <v/>
      </c>
      <c r="K40" s="29" t="n"/>
      <c r="L40" s="29" t="n"/>
      <c r="M40" s="21" t="str">
        <f>IF(B40="","",IF(OR(E40="",F40=""),"✗ حط يوم وساعة البداية",IF(OR(G40="",H40=""),"✗ حط يوم وساعة النهاية",IF(G40+H40&lt;=E40+F40,"✗ النهاية قبل البداية",IF(AND($C$4&lt;&gt;"",G40+H40&lt;$C$4+$D$4),"✗ يخلص قبل ما يبدأ العرض",IF(AND($C$5&lt;&gt;"",E40+F40&gt;$C$5+$D$5),"✗ يبدأ بعد ما يخلص العرض",IF(K40="","✗ اختر مين يرجّعه",IF(AND(LEFT(I40,2)="لا",K40="المنصة لحالها"),"✗ هذا ما يرجع لحاله",IF(AND($C$5&lt;&gt;"",G40+H40&gt;$C$5+$D$5+1),"! يخلص بعد العرض بأكثر من يوم",IF(L40&lt;&gt;"نعم","! باقي تضبطه","✓ جاهز"))))))))))</f>
        <v/>
      </c>
    </row>
    <row r="41">
      <c r="A41" s="28" t="n">
        <v>31</v>
      </c>
      <c r="B41" s="29" t="n"/>
      <c r="C41" s="29" t="n"/>
      <c r="D41" s="29" t="n"/>
      <c r="E41" s="30" t="n"/>
      <c r="F41" s="31" t="n"/>
      <c r="G41" s="30" t="n"/>
      <c r="H41" s="31" t="n"/>
      <c r="I41" s="21" t="str">
        <f>IF(B41="","",IFERROR(VLOOKUP(B41,'وش يرجع لحاله'!$A$5:$F$16,2,FALSE),"اختر من القائمة"))</f>
        <v/>
      </c>
      <c r="J41" s="21" t="str">
        <f>IF(B41="","",IFERROR(VLOOKUP(B41,'وش يرجع لحاله'!$A$5:$F$16,4,FALSE),""))</f>
        <v/>
      </c>
      <c r="K41" s="29" t="n"/>
      <c r="L41" s="29" t="n"/>
      <c r="M41" s="21" t="str">
        <f>IF(B41="","",IF(OR(E41="",F41=""),"✗ حط يوم وساعة البداية",IF(OR(G41="",H41=""),"✗ حط يوم وساعة النهاية",IF(G41+H41&lt;=E41+F41,"✗ النهاية قبل البداية",IF(AND($C$4&lt;&gt;"",G41+H41&lt;$C$4+$D$4),"✗ يخلص قبل ما يبدأ العرض",IF(AND($C$5&lt;&gt;"",E41+F41&gt;$C$5+$D$5),"✗ يبدأ بعد ما يخلص العرض",IF(K41="","✗ اختر مين يرجّعه",IF(AND(LEFT(I41,2)="لا",K41="المنصة لحالها"),"✗ هذا ما يرجع لحاله",IF(AND($C$5&lt;&gt;"",G41+H41&gt;$C$5+$D$5+1),"! يخلص بعد العرض بأكثر من يوم",IF(L41&lt;&gt;"نعم","! باقي تضبطه","✓ جاهز"))))))))))</f>
        <v/>
      </c>
    </row>
    <row r="42">
      <c r="A42" s="28" t="n">
        <v>32</v>
      </c>
      <c r="B42" s="29" t="n"/>
      <c r="C42" s="29" t="n"/>
      <c r="D42" s="29" t="n"/>
      <c r="E42" s="30" t="n"/>
      <c r="F42" s="31" t="n"/>
      <c r="G42" s="30" t="n"/>
      <c r="H42" s="31" t="n"/>
      <c r="I42" s="21" t="str">
        <f>IF(B42="","",IFERROR(VLOOKUP(B42,'وش يرجع لحاله'!$A$5:$F$16,2,FALSE),"اختر من القائمة"))</f>
        <v/>
      </c>
      <c r="J42" s="21" t="str">
        <f>IF(B42="","",IFERROR(VLOOKUP(B42,'وش يرجع لحاله'!$A$5:$F$16,4,FALSE),""))</f>
        <v/>
      </c>
      <c r="K42" s="29" t="n"/>
      <c r="L42" s="29" t="n"/>
      <c r="M42" s="21" t="str">
        <f>IF(B42="","",IF(OR(E42="",F42=""),"✗ حط يوم وساعة البداية",IF(OR(G42="",H42=""),"✗ حط يوم وساعة النهاية",IF(G42+H42&lt;=E42+F42,"✗ النهاية قبل البداية",IF(AND($C$4&lt;&gt;"",G42+H42&lt;$C$4+$D$4),"✗ يخلص قبل ما يبدأ العرض",IF(AND($C$5&lt;&gt;"",E42+F42&gt;$C$5+$D$5),"✗ يبدأ بعد ما يخلص العرض",IF(K42="","✗ اختر مين يرجّعه",IF(AND(LEFT(I42,2)="لا",K42="المنصة لحالها"),"✗ هذا ما يرجع لحاله",IF(AND($C$5&lt;&gt;"",G42+H42&gt;$C$5+$D$5+1),"! يخلص بعد العرض بأكثر من يوم",IF(L42&lt;&gt;"نعم","! باقي تضبطه","✓ جاهز"))))))))))</f>
        <v/>
      </c>
    </row>
    <row r="43">
      <c r="A43" s="28" t="n">
        <v>33</v>
      </c>
      <c r="B43" s="29" t="n"/>
      <c r="C43" s="29" t="n"/>
      <c r="D43" s="29" t="n"/>
      <c r="E43" s="30" t="n"/>
      <c r="F43" s="31" t="n"/>
      <c r="G43" s="30" t="n"/>
      <c r="H43" s="31" t="n"/>
      <c r="I43" s="21" t="str">
        <f>IF(B43="","",IFERROR(VLOOKUP(B43,'وش يرجع لحاله'!$A$5:$F$16,2,FALSE),"اختر من القائمة"))</f>
        <v/>
      </c>
      <c r="J43" s="21" t="str">
        <f>IF(B43="","",IFERROR(VLOOKUP(B43,'وش يرجع لحاله'!$A$5:$F$16,4,FALSE),""))</f>
        <v/>
      </c>
      <c r="K43" s="29" t="n"/>
      <c r="L43" s="29" t="n"/>
      <c r="M43" s="21" t="str">
        <f>IF(B43="","",IF(OR(E43="",F43=""),"✗ حط يوم وساعة البداية",IF(OR(G43="",H43=""),"✗ حط يوم وساعة النهاية",IF(G43+H43&lt;=E43+F43,"✗ النهاية قبل البداية",IF(AND($C$4&lt;&gt;"",G43+H43&lt;$C$4+$D$4),"✗ يخلص قبل ما يبدأ العرض",IF(AND($C$5&lt;&gt;"",E43+F43&gt;$C$5+$D$5),"✗ يبدأ بعد ما يخلص العرض",IF(K43="","✗ اختر مين يرجّعه",IF(AND(LEFT(I43,2)="لا",K43="المنصة لحالها"),"✗ هذا ما يرجع لحاله",IF(AND($C$5&lt;&gt;"",G43+H43&gt;$C$5+$D$5+1),"! يخلص بعد العرض بأكثر من يوم",IF(L43&lt;&gt;"نعم","! باقي تضبطه","✓ جاهز"))))))))))</f>
        <v/>
      </c>
    </row>
    <row r="44">
      <c r="A44" s="28" t="n">
        <v>34</v>
      </c>
      <c r="B44" s="29" t="n"/>
      <c r="C44" s="29" t="n"/>
      <c r="D44" s="29" t="n"/>
      <c r="E44" s="30" t="n"/>
      <c r="F44" s="31" t="n"/>
      <c r="G44" s="30" t="n"/>
      <c r="H44" s="31" t="n"/>
      <c r="I44" s="21" t="str">
        <f>IF(B44="","",IFERROR(VLOOKUP(B44,'وش يرجع لحاله'!$A$5:$F$16,2,FALSE),"اختر من القائمة"))</f>
        <v/>
      </c>
      <c r="J44" s="21" t="str">
        <f>IF(B44="","",IFERROR(VLOOKUP(B44,'وش يرجع لحاله'!$A$5:$F$16,4,FALSE),""))</f>
        <v/>
      </c>
      <c r="K44" s="29" t="n"/>
      <c r="L44" s="29" t="n"/>
      <c r="M44" s="21" t="str">
        <f>IF(B44="","",IF(OR(E44="",F44=""),"✗ حط يوم وساعة البداية",IF(OR(G44="",H44=""),"✗ حط يوم وساعة النهاية",IF(G44+H44&lt;=E44+F44,"✗ النهاية قبل البداية",IF(AND($C$4&lt;&gt;"",G44+H44&lt;$C$4+$D$4),"✗ يخلص قبل ما يبدأ العرض",IF(AND($C$5&lt;&gt;"",E44+F44&gt;$C$5+$D$5),"✗ يبدأ بعد ما يخلص العرض",IF(K44="","✗ اختر مين يرجّعه",IF(AND(LEFT(I44,2)="لا",K44="المنصة لحالها"),"✗ هذا ما يرجع لحاله",IF(AND($C$5&lt;&gt;"",G44+H44&gt;$C$5+$D$5+1),"! يخلص بعد العرض بأكثر من يوم",IF(L44&lt;&gt;"نعم","! باقي تضبطه","✓ جاهز"))))))))))</f>
        <v/>
      </c>
    </row>
    <row r="45">
      <c r="A45" s="28" t="n">
        <v>35</v>
      </c>
      <c r="B45" s="29" t="n"/>
      <c r="C45" s="29" t="n"/>
      <c r="D45" s="29" t="n"/>
      <c r="E45" s="30" t="n"/>
      <c r="F45" s="31" t="n"/>
      <c r="G45" s="30" t="n"/>
      <c r="H45" s="31" t="n"/>
      <c r="I45" s="21" t="str">
        <f>IF(B45="","",IFERROR(VLOOKUP(B45,'وش يرجع لحاله'!$A$5:$F$16,2,FALSE),"اختر من القائمة"))</f>
        <v/>
      </c>
      <c r="J45" s="21" t="str">
        <f>IF(B45="","",IFERROR(VLOOKUP(B45,'وش يرجع لحاله'!$A$5:$F$16,4,FALSE),""))</f>
        <v/>
      </c>
      <c r="K45" s="29" t="n"/>
      <c r="L45" s="29" t="n"/>
      <c r="M45" s="21" t="str">
        <f>IF(B45="","",IF(OR(E45="",F45=""),"✗ حط يوم وساعة البداية",IF(OR(G45="",H45=""),"✗ حط يوم وساعة النهاية",IF(G45+H45&lt;=E45+F45,"✗ النهاية قبل البداية",IF(AND($C$4&lt;&gt;"",G45+H45&lt;$C$4+$D$4),"✗ يخلص قبل ما يبدأ العرض",IF(AND($C$5&lt;&gt;"",E45+F45&gt;$C$5+$D$5),"✗ يبدأ بعد ما يخلص العرض",IF(K45="","✗ اختر مين يرجّعه",IF(AND(LEFT(I45,2)="لا",K45="المنصة لحالها"),"✗ هذا ما يرجع لحاله",IF(AND($C$5&lt;&gt;"",G45+H45&gt;$C$5+$D$5+1),"! يخلص بعد العرض بأكثر من يوم",IF(L45&lt;&gt;"نعم","! باقي تضبطه","✓ جاهز"))))))))))</f>
        <v/>
      </c>
    </row>
    <row r="46">
      <c r="A46" s="28" t="n">
        <v>36</v>
      </c>
      <c r="B46" s="29" t="n"/>
      <c r="C46" s="29" t="n"/>
      <c r="D46" s="29" t="n"/>
      <c r="E46" s="30" t="n"/>
      <c r="F46" s="31" t="n"/>
      <c r="G46" s="30" t="n"/>
      <c r="H46" s="31" t="n"/>
      <c r="I46" s="21" t="str">
        <f>IF(B46="","",IFERROR(VLOOKUP(B46,'وش يرجع لحاله'!$A$5:$F$16,2,FALSE),"اختر من القائمة"))</f>
        <v/>
      </c>
      <c r="J46" s="21" t="str">
        <f>IF(B46="","",IFERROR(VLOOKUP(B46,'وش يرجع لحاله'!$A$5:$F$16,4,FALSE),""))</f>
        <v/>
      </c>
      <c r="K46" s="29" t="n"/>
      <c r="L46" s="29" t="n"/>
      <c r="M46" s="21" t="str">
        <f>IF(B46="","",IF(OR(E46="",F46=""),"✗ حط يوم وساعة البداية",IF(OR(G46="",H46=""),"✗ حط يوم وساعة النهاية",IF(G46+H46&lt;=E46+F46,"✗ النهاية قبل البداية",IF(AND($C$4&lt;&gt;"",G46+H46&lt;$C$4+$D$4),"✗ يخلص قبل ما يبدأ العرض",IF(AND($C$5&lt;&gt;"",E46+F46&gt;$C$5+$D$5),"✗ يبدأ بعد ما يخلص العرض",IF(K46="","✗ اختر مين يرجّعه",IF(AND(LEFT(I46,2)="لا",K46="المنصة لحالها"),"✗ هذا ما يرجع لحاله",IF(AND($C$5&lt;&gt;"",G46+H46&gt;$C$5+$D$5+1),"! يخلص بعد العرض بأكثر من يوم",IF(L46&lt;&gt;"نعم","! باقي تضبطه","✓ جاهز"))))))))))</f>
        <v/>
      </c>
    </row>
    <row r="47">
      <c r="A47" s="28" t="n">
        <v>37</v>
      </c>
      <c r="B47" s="29" t="n"/>
      <c r="C47" s="29" t="n"/>
      <c r="D47" s="29" t="n"/>
      <c r="E47" s="30" t="n"/>
      <c r="F47" s="31" t="n"/>
      <c r="G47" s="30" t="n"/>
      <c r="H47" s="31" t="n"/>
      <c r="I47" s="21" t="str">
        <f>IF(B47="","",IFERROR(VLOOKUP(B47,'وش يرجع لحاله'!$A$5:$F$16,2,FALSE),"اختر من القائمة"))</f>
        <v/>
      </c>
      <c r="J47" s="21" t="str">
        <f>IF(B47="","",IFERROR(VLOOKUP(B47,'وش يرجع لحاله'!$A$5:$F$16,4,FALSE),""))</f>
        <v/>
      </c>
      <c r="K47" s="29" t="n"/>
      <c r="L47" s="29" t="n"/>
      <c r="M47" s="21" t="str">
        <f>IF(B47="","",IF(OR(E47="",F47=""),"✗ حط يوم وساعة البداية",IF(OR(G47="",H47=""),"✗ حط يوم وساعة النهاية",IF(G47+H47&lt;=E47+F47,"✗ النهاية قبل البداية",IF(AND($C$4&lt;&gt;"",G47+H47&lt;$C$4+$D$4),"✗ يخلص قبل ما يبدأ العرض",IF(AND($C$5&lt;&gt;"",E47+F47&gt;$C$5+$D$5),"✗ يبدأ بعد ما يخلص العرض",IF(K47="","✗ اختر مين يرجّعه",IF(AND(LEFT(I47,2)="لا",K47="المنصة لحالها"),"✗ هذا ما يرجع لحاله",IF(AND($C$5&lt;&gt;"",G47+H47&gt;$C$5+$D$5+1),"! يخلص بعد العرض بأكثر من يوم",IF(L47&lt;&gt;"نعم","! باقي تضبطه","✓ جاهز"))))))))))</f>
        <v/>
      </c>
    </row>
    <row r="48">
      <c r="A48" s="28" t="n">
        <v>38</v>
      </c>
      <c r="B48" s="29" t="n"/>
      <c r="C48" s="29" t="n"/>
      <c r="D48" s="29" t="n"/>
      <c r="E48" s="30" t="n"/>
      <c r="F48" s="31" t="n"/>
      <c r="G48" s="30" t="n"/>
      <c r="H48" s="31" t="n"/>
      <c r="I48" s="21" t="str">
        <f>IF(B48="","",IFERROR(VLOOKUP(B48,'وش يرجع لحاله'!$A$5:$F$16,2,FALSE),"اختر من القائمة"))</f>
        <v/>
      </c>
      <c r="J48" s="21" t="str">
        <f>IF(B48="","",IFERROR(VLOOKUP(B48,'وش يرجع لحاله'!$A$5:$F$16,4,FALSE),""))</f>
        <v/>
      </c>
      <c r="K48" s="29" t="n"/>
      <c r="L48" s="29" t="n"/>
      <c r="M48" s="21" t="str">
        <f>IF(B48="","",IF(OR(E48="",F48=""),"✗ حط يوم وساعة البداية",IF(OR(G48="",H48=""),"✗ حط يوم وساعة النهاية",IF(G48+H48&lt;=E48+F48,"✗ النهاية قبل البداية",IF(AND($C$4&lt;&gt;"",G48+H48&lt;$C$4+$D$4),"✗ يخلص قبل ما يبدأ العرض",IF(AND($C$5&lt;&gt;"",E48+F48&gt;$C$5+$D$5),"✗ يبدأ بعد ما يخلص العرض",IF(K48="","✗ اختر مين يرجّعه",IF(AND(LEFT(I48,2)="لا",K48="المنصة لحالها"),"✗ هذا ما يرجع لحاله",IF(AND($C$5&lt;&gt;"",G48+H48&gt;$C$5+$D$5+1),"! يخلص بعد العرض بأكثر من يوم",IF(L48&lt;&gt;"نعم","! باقي تضبطه","✓ جاهز"))))))))))</f>
        <v/>
      </c>
    </row>
    <row r="49">
      <c r="A49" s="28" t="n">
        <v>39</v>
      </c>
      <c r="B49" s="29" t="n"/>
      <c r="C49" s="29" t="n"/>
      <c r="D49" s="29" t="n"/>
      <c r="E49" s="30" t="n"/>
      <c r="F49" s="31" t="n"/>
      <c r="G49" s="30" t="n"/>
      <c r="H49" s="31" t="n"/>
      <c r="I49" s="21" t="str">
        <f>IF(B49="","",IFERROR(VLOOKUP(B49,'وش يرجع لحاله'!$A$5:$F$16,2,FALSE),"اختر من القائمة"))</f>
        <v/>
      </c>
      <c r="J49" s="21" t="str">
        <f>IF(B49="","",IFERROR(VLOOKUP(B49,'وش يرجع لحاله'!$A$5:$F$16,4,FALSE),""))</f>
        <v/>
      </c>
      <c r="K49" s="29" t="n"/>
      <c r="L49" s="29" t="n"/>
      <c r="M49" s="21" t="str">
        <f>IF(B49="","",IF(OR(E49="",F49=""),"✗ حط يوم وساعة البداية",IF(OR(G49="",H49=""),"✗ حط يوم وساعة النهاية",IF(G49+H49&lt;=E49+F49,"✗ النهاية قبل البداية",IF(AND($C$4&lt;&gt;"",G49+H49&lt;$C$4+$D$4),"✗ يخلص قبل ما يبدأ العرض",IF(AND($C$5&lt;&gt;"",E49+F49&gt;$C$5+$D$5),"✗ يبدأ بعد ما يخلص العرض",IF(K49="","✗ اختر مين يرجّعه",IF(AND(LEFT(I49,2)="لا",K49="المنصة لحالها"),"✗ هذا ما يرجع لحاله",IF(AND($C$5&lt;&gt;"",G49+H49&gt;$C$5+$D$5+1),"! يخلص بعد العرض بأكثر من يوم",IF(L49&lt;&gt;"نعم","! باقي تضبطه","✓ جاهز"))))))))))</f>
        <v/>
      </c>
    </row>
    <row r="50">
      <c r="A50" s="28" t="n">
        <v>40</v>
      </c>
      <c r="B50" s="29" t="n"/>
      <c r="C50" s="29" t="n"/>
      <c r="D50" s="29" t="n"/>
      <c r="E50" s="30" t="n"/>
      <c r="F50" s="31" t="n"/>
      <c r="G50" s="30" t="n"/>
      <c r="H50" s="31" t="n"/>
      <c r="I50" s="21" t="str">
        <f>IF(B50="","",IFERROR(VLOOKUP(B50,'وش يرجع لحاله'!$A$5:$F$16,2,FALSE),"اختر من القائمة"))</f>
        <v/>
      </c>
      <c r="J50" s="21" t="str">
        <f>IF(B50="","",IFERROR(VLOOKUP(B50,'وش يرجع لحاله'!$A$5:$F$16,4,FALSE),""))</f>
        <v/>
      </c>
      <c r="K50" s="29" t="n"/>
      <c r="L50" s="29" t="n"/>
      <c r="M50" s="21" t="str">
        <f>IF(B50="","",IF(OR(E50="",F50=""),"✗ حط يوم وساعة البداية",IF(OR(G50="",H50=""),"✗ حط يوم وساعة النهاية",IF(G50+H50&lt;=E50+F50,"✗ النهاية قبل البداية",IF(AND($C$4&lt;&gt;"",G50+H50&lt;$C$4+$D$4),"✗ يخلص قبل ما يبدأ العرض",IF(AND($C$5&lt;&gt;"",E50+F50&gt;$C$5+$D$5),"✗ يبدأ بعد ما يخلص العرض",IF(K50="","✗ اختر مين يرجّعه",IF(AND(LEFT(I50,2)="لا",K50="المنصة لحالها"),"✗ هذا ما يرجع لحاله",IF(AND($C$5&lt;&gt;"",G50+H50&gt;$C$5+$D$5+1),"! يخلص بعد العرض بأكثر من يوم",IF(L50&lt;&gt;"نعم","! باقي تضبطه","✓ جاهز"))))))))))</f>
        <v/>
      </c>
    </row>
    <row r="51">
      <c r="A51" s="28" t="n">
        <v>41</v>
      </c>
      <c r="B51" s="29" t="n"/>
      <c r="C51" s="29" t="n"/>
      <c r="D51" s="29" t="n"/>
      <c r="E51" s="30" t="n"/>
      <c r="F51" s="31" t="n"/>
      <c r="G51" s="30" t="n"/>
      <c r="H51" s="31" t="n"/>
      <c r="I51" s="21" t="str">
        <f>IF(B51="","",IFERROR(VLOOKUP(B51,'وش يرجع لحاله'!$A$5:$F$16,2,FALSE),"اختر من القائمة"))</f>
        <v/>
      </c>
      <c r="J51" s="21" t="str">
        <f>IF(B51="","",IFERROR(VLOOKUP(B51,'وش يرجع لحاله'!$A$5:$F$16,4,FALSE),""))</f>
        <v/>
      </c>
      <c r="K51" s="29" t="n"/>
      <c r="L51" s="29" t="n"/>
      <c r="M51" s="21" t="str">
        <f>IF(B51="","",IF(OR(E51="",F51=""),"✗ حط يوم وساعة البداية",IF(OR(G51="",H51=""),"✗ حط يوم وساعة النهاية",IF(G51+H51&lt;=E51+F51,"✗ النهاية قبل البداية",IF(AND($C$4&lt;&gt;"",G51+H51&lt;$C$4+$D$4),"✗ يخلص قبل ما يبدأ العرض",IF(AND($C$5&lt;&gt;"",E51+F51&gt;$C$5+$D$5),"✗ يبدأ بعد ما يخلص العرض",IF(K51="","✗ اختر مين يرجّعه",IF(AND(LEFT(I51,2)="لا",K51="المنصة لحالها"),"✗ هذا ما يرجع لحاله",IF(AND($C$5&lt;&gt;"",G51+H51&gt;$C$5+$D$5+1),"! يخلص بعد العرض بأكثر من يوم",IF(L51&lt;&gt;"نعم","! باقي تضبطه","✓ جاهز"))))))))))</f>
        <v/>
      </c>
    </row>
    <row r="52">
      <c r="A52" s="28" t="n">
        <v>42</v>
      </c>
      <c r="B52" s="29" t="n"/>
      <c r="C52" s="29" t="n"/>
      <c r="D52" s="29" t="n"/>
      <c r="E52" s="30" t="n"/>
      <c r="F52" s="31" t="n"/>
      <c r="G52" s="30" t="n"/>
      <c r="H52" s="31" t="n"/>
      <c r="I52" s="21" t="str">
        <f>IF(B52="","",IFERROR(VLOOKUP(B52,'وش يرجع لحاله'!$A$5:$F$16,2,FALSE),"اختر من القائمة"))</f>
        <v/>
      </c>
      <c r="J52" s="21" t="str">
        <f>IF(B52="","",IFERROR(VLOOKUP(B52,'وش يرجع لحاله'!$A$5:$F$16,4,FALSE),""))</f>
        <v/>
      </c>
      <c r="K52" s="29" t="n"/>
      <c r="L52" s="29" t="n"/>
      <c r="M52" s="21" t="str">
        <f>IF(B52="","",IF(OR(E52="",F52=""),"✗ حط يوم وساعة البداية",IF(OR(G52="",H52=""),"✗ حط يوم وساعة النهاية",IF(G52+H52&lt;=E52+F52,"✗ النهاية قبل البداية",IF(AND($C$4&lt;&gt;"",G52+H52&lt;$C$4+$D$4),"✗ يخلص قبل ما يبدأ العرض",IF(AND($C$5&lt;&gt;"",E52+F52&gt;$C$5+$D$5),"✗ يبدأ بعد ما يخلص العرض",IF(K52="","✗ اختر مين يرجّعه",IF(AND(LEFT(I52,2)="لا",K52="المنصة لحالها"),"✗ هذا ما يرجع لحاله",IF(AND($C$5&lt;&gt;"",G52+H52&gt;$C$5+$D$5+1),"! يخلص بعد العرض بأكثر من يوم",IF(L52&lt;&gt;"نعم","! باقي تضبطه","✓ جاهز"))))))))))</f>
        <v/>
      </c>
    </row>
    <row r="53">
      <c r="A53" s="28" t="n">
        <v>43</v>
      </c>
      <c r="B53" s="29" t="n"/>
      <c r="C53" s="29" t="n"/>
      <c r="D53" s="29" t="n"/>
      <c r="E53" s="30" t="n"/>
      <c r="F53" s="31" t="n"/>
      <c r="G53" s="30" t="n"/>
      <c r="H53" s="31" t="n"/>
      <c r="I53" s="21" t="str">
        <f>IF(B53="","",IFERROR(VLOOKUP(B53,'وش يرجع لحاله'!$A$5:$F$16,2,FALSE),"اختر من القائمة"))</f>
        <v/>
      </c>
      <c r="J53" s="21" t="str">
        <f>IF(B53="","",IFERROR(VLOOKUP(B53,'وش يرجع لحاله'!$A$5:$F$16,4,FALSE),""))</f>
        <v/>
      </c>
      <c r="K53" s="29" t="n"/>
      <c r="L53" s="29" t="n"/>
      <c r="M53" s="21" t="str">
        <f>IF(B53="","",IF(OR(E53="",F53=""),"✗ حط يوم وساعة البداية",IF(OR(G53="",H53=""),"✗ حط يوم وساعة النهاية",IF(G53+H53&lt;=E53+F53,"✗ النهاية قبل البداية",IF(AND($C$4&lt;&gt;"",G53+H53&lt;$C$4+$D$4),"✗ يخلص قبل ما يبدأ العرض",IF(AND($C$5&lt;&gt;"",E53+F53&gt;$C$5+$D$5),"✗ يبدأ بعد ما يخلص العرض",IF(K53="","✗ اختر مين يرجّعه",IF(AND(LEFT(I53,2)="لا",K53="المنصة لحالها"),"✗ هذا ما يرجع لحاله",IF(AND($C$5&lt;&gt;"",G53+H53&gt;$C$5+$D$5+1),"! يخلص بعد العرض بأكثر من يوم",IF(L53&lt;&gt;"نعم","! باقي تضبطه","✓ جاهز"))))))))))</f>
        <v/>
      </c>
    </row>
    <row r="54">
      <c r="A54" s="28" t="n">
        <v>44</v>
      </c>
      <c r="B54" s="29" t="n"/>
      <c r="C54" s="29" t="n"/>
      <c r="D54" s="29" t="n"/>
      <c r="E54" s="30" t="n"/>
      <c r="F54" s="31" t="n"/>
      <c r="G54" s="30" t="n"/>
      <c r="H54" s="31" t="n"/>
      <c r="I54" s="21" t="str">
        <f>IF(B54="","",IFERROR(VLOOKUP(B54,'وش يرجع لحاله'!$A$5:$F$16,2,FALSE),"اختر من القائمة"))</f>
        <v/>
      </c>
      <c r="J54" s="21" t="str">
        <f>IF(B54="","",IFERROR(VLOOKUP(B54,'وش يرجع لحاله'!$A$5:$F$16,4,FALSE),""))</f>
        <v/>
      </c>
      <c r="K54" s="29" t="n"/>
      <c r="L54" s="29" t="n"/>
      <c r="M54" s="21" t="str">
        <f>IF(B54="","",IF(OR(E54="",F54=""),"✗ حط يوم وساعة البداية",IF(OR(G54="",H54=""),"✗ حط يوم وساعة النهاية",IF(G54+H54&lt;=E54+F54,"✗ النهاية قبل البداية",IF(AND($C$4&lt;&gt;"",G54+H54&lt;$C$4+$D$4),"✗ يخلص قبل ما يبدأ العرض",IF(AND($C$5&lt;&gt;"",E54+F54&gt;$C$5+$D$5),"✗ يبدأ بعد ما يخلص العرض",IF(K54="","✗ اختر مين يرجّعه",IF(AND(LEFT(I54,2)="لا",K54="المنصة لحالها"),"✗ هذا ما يرجع لحاله",IF(AND($C$5&lt;&gt;"",G54+H54&gt;$C$5+$D$5+1),"! يخلص بعد العرض بأكثر من يوم",IF(L54&lt;&gt;"نعم","! باقي تضبطه","✓ جاهز"))))))))))</f>
        <v/>
      </c>
    </row>
    <row r="55">
      <c r="A55" s="28" t="n">
        <v>45</v>
      </c>
      <c r="B55" s="29" t="n"/>
      <c r="C55" s="29" t="n"/>
      <c r="D55" s="29" t="n"/>
      <c r="E55" s="30" t="n"/>
      <c r="F55" s="31" t="n"/>
      <c r="G55" s="30" t="n"/>
      <c r="H55" s="31" t="n"/>
      <c r="I55" s="21" t="str">
        <f>IF(B55="","",IFERROR(VLOOKUP(B55,'وش يرجع لحاله'!$A$5:$F$16,2,FALSE),"اختر من القائمة"))</f>
        <v/>
      </c>
      <c r="J55" s="21" t="str">
        <f>IF(B55="","",IFERROR(VLOOKUP(B55,'وش يرجع لحاله'!$A$5:$F$16,4,FALSE),""))</f>
        <v/>
      </c>
      <c r="K55" s="29" t="n"/>
      <c r="L55" s="29" t="n"/>
      <c r="M55" s="21" t="str">
        <f>IF(B55="","",IF(OR(E55="",F55=""),"✗ حط يوم وساعة البداية",IF(OR(G55="",H55=""),"✗ حط يوم وساعة النهاية",IF(G55+H55&lt;=E55+F55,"✗ النهاية قبل البداية",IF(AND($C$4&lt;&gt;"",G55+H55&lt;$C$4+$D$4),"✗ يخلص قبل ما يبدأ العرض",IF(AND($C$5&lt;&gt;"",E55+F55&gt;$C$5+$D$5),"✗ يبدأ بعد ما يخلص العرض",IF(K55="","✗ اختر مين يرجّعه",IF(AND(LEFT(I55,2)="لا",K55="المنصة لحالها"),"✗ هذا ما يرجع لحاله",IF(AND($C$5&lt;&gt;"",G55+H55&gt;$C$5+$D$5+1),"! يخلص بعد العرض بأكثر من يوم",IF(L55&lt;&gt;"نعم","! باقي تضبطه","✓ جاهز"))))))))))</f>
        <v/>
      </c>
    </row>
    <row r="56">
      <c r="A56" s="28" t="n">
        <v>46</v>
      </c>
      <c r="B56" s="29" t="n"/>
      <c r="C56" s="29" t="n"/>
      <c r="D56" s="29" t="n"/>
      <c r="E56" s="30" t="n"/>
      <c r="F56" s="31" t="n"/>
      <c r="G56" s="30" t="n"/>
      <c r="H56" s="31" t="n"/>
      <c r="I56" s="21" t="str">
        <f>IF(B56="","",IFERROR(VLOOKUP(B56,'وش يرجع لحاله'!$A$5:$F$16,2,FALSE),"اختر من القائمة"))</f>
        <v/>
      </c>
      <c r="J56" s="21" t="str">
        <f>IF(B56="","",IFERROR(VLOOKUP(B56,'وش يرجع لحاله'!$A$5:$F$16,4,FALSE),""))</f>
        <v/>
      </c>
      <c r="K56" s="29" t="n"/>
      <c r="L56" s="29" t="n"/>
      <c r="M56" s="21" t="str">
        <f>IF(B56="","",IF(OR(E56="",F56=""),"✗ حط يوم وساعة البداية",IF(OR(G56="",H56=""),"✗ حط يوم وساعة النهاية",IF(G56+H56&lt;=E56+F56,"✗ النهاية قبل البداية",IF(AND($C$4&lt;&gt;"",G56+H56&lt;$C$4+$D$4),"✗ يخلص قبل ما يبدأ العرض",IF(AND($C$5&lt;&gt;"",E56+F56&gt;$C$5+$D$5),"✗ يبدأ بعد ما يخلص العرض",IF(K56="","✗ اختر مين يرجّعه",IF(AND(LEFT(I56,2)="لا",K56="المنصة لحالها"),"✗ هذا ما يرجع لحاله",IF(AND($C$5&lt;&gt;"",G56+H56&gt;$C$5+$D$5+1),"! يخلص بعد العرض بأكثر من يوم",IF(L56&lt;&gt;"نعم","! باقي تضبطه","✓ جاهز"))))))))))</f>
        <v/>
      </c>
    </row>
    <row r="57">
      <c r="A57" s="28" t="n">
        <v>47</v>
      </c>
      <c r="B57" s="29" t="n"/>
      <c r="C57" s="29" t="n"/>
      <c r="D57" s="29" t="n"/>
      <c r="E57" s="30" t="n"/>
      <c r="F57" s="31" t="n"/>
      <c r="G57" s="30" t="n"/>
      <c r="H57" s="31" t="n"/>
      <c r="I57" s="21" t="str">
        <f>IF(B57="","",IFERROR(VLOOKUP(B57,'وش يرجع لحاله'!$A$5:$F$16,2,FALSE),"اختر من القائمة"))</f>
        <v/>
      </c>
      <c r="J57" s="21" t="str">
        <f>IF(B57="","",IFERROR(VLOOKUP(B57,'وش يرجع لحاله'!$A$5:$F$16,4,FALSE),""))</f>
        <v/>
      </c>
      <c r="K57" s="29" t="n"/>
      <c r="L57" s="29" t="n"/>
      <c r="M57" s="21" t="str">
        <f>IF(B57="","",IF(OR(E57="",F57=""),"✗ حط يوم وساعة البداية",IF(OR(G57="",H57=""),"✗ حط يوم وساعة النهاية",IF(G57+H57&lt;=E57+F57,"✗ النهاية قبل البداية",IF(AND($C$4&lt;&gt;"",G57+H57&lt;$C$4+$D$4),"✗ يخلص قبل ما يبدأ العرض",IF(AND($C$5&lt;&gt;"",E57+F57&gt;$C$5+$D$5),"✗ يبدأ بعد ما يخلص العرض",IF(K57="","✗ اختر مين يرجّعه",IF(AND(LEFT(I57,2)="لا",K57="المنصة لحالها"),"✗ هذا ما يرجع لحاله",IF(AND($C$5&lt;&gt;"",G57+H57&gt;$C$5+$D$5+1),"! يخلص بعد العرض بأكثر من يوم",IF(L57&lt;&gt;"نعم","! باقي تضبطه","✓ جاهز"))))))))))</f>
        <v/>
      </c>
    </row>
    <row r="58">
      <c r="A58" s="28" t="n">
        <v>48</v>
      </c>
      <c r="B58" s="29" t="n"/>
      <c r="C58" s="29" t="n"/>
      <c r="D58" s="29" t="n"/>
      <c r="E58" s="30" t="n"/>
      <c r="F58" s="31" t="n"/>
      <c r="G58" s="30" t="n"/>
      <c r="H58" s="31" t="n"/>
      <c r="I58" s="21" t="str">
        <f>IF(B58="","",IFERROR(VLOOKUP(B58,'وش يرجع لحاله'!$A$5:$F$16,2,FALSE),"اختر من القائمة"))</f>
        <v/>
      </c>
      <c r="J58" s="21" t="str">
        <f>IF(B58="","",IFERROR(VLOOKUP(B58,'وش يرجع لحاله'!$A$5:$F$16,4,FALSE),""))</f>
        <v/>
      </c>
      <c r="K58" s="29" t="n"/>
      <c r="L58" s="29" t="n"/>
      <c r="M58" s="21" t="str">
        <f>IF(B58="","",IF(OR(E58="",F58=""),"✗ حط يوم وساعة البداية",IF(OR(G58="",H58=""),"✗ حط يوم وساعة النهاية",IF(G58+H58&lt;=E58+F58,"✗ النهاية قبل البداية",IF(AND($C$4&lt;&gt;"",G58+H58&lt;$C$4+$D$4),"✗ يخلص قبل ما يبدأ العرض",IF(AND($C$5&lt;&gt;"",E58+F58&gt;$C$5+$D$5),"✗ يبدأ بعد ما يخلص العرض",IF(K58="","✗ اختر مين يرجّعه",IF(AND(LEFT(I58,2)="لا",K58="المنصة لحالها"),"✗ هذا ما يرجع لحاله",IF(AND($C$5&lt;&gt;"",G58+H58&gt;$C$5+$D$5+1),"! يخلص بعد العرض بأكثر من يوم",IF(L58&lt;&gt;"نعم","! باقي تضبطه","✓ جاهز"))))))))))</f>
        <v/>
      </c>
    </row>
    <row r="59">
      <c r="A59" s="28" t="n">
        <v>49</v>
      </c>
      <c r="B59" s="29" t="n"/>
      <c r="C59" s="29" t="n"/>
      <c r="D59" s="29" t="n"/>
      <c r="E59" s="30" t="n"/>
      <c r="F59" s="31" t="n"/>
      <c r="G59" s="30" t="n"/>
      <c r="H59" s="31" t="n"/>
      <c r="I59" s="21" t="str">
        <f>IF(B59="","",IFERROR(VLOOKUP(B59,'وش يرجع لحاله'!$A$5:$F$16,2,FALSE),"اختر من القائمة"))</f>
        <v/>
      </c>
      <c r="J59" s="21" t="str">
        <f>IF(B59="","",IFERROR(VLOOKUP(B59,'وش يرجع لحاله'!$A$5:$F$16,4,FALSE),""))</f>
        <v/>
      </c>
      <c r="K59" s="29" t="n"/>
      <c r="L59" s="29" t="n"/>
      <c r="M59" s="21" t="str">
        <f>IF(B59="","",IF(OR(E59="",F59=""),"✗ حط يوم وساعة البداية",IF(OR(G59="",H59=""),"✗ حط يوم وساعة النهاية",IF(G59+H59&lt;=E59+F59,"✗ النهاية قبل البداية",IF(AND($C$4&lt;&gt;"",G59+H59&lt;$C$4+$D$4),"✗ يخلص قبل ما يبدأ العرض",IF(AND($C$5&lt;&gt;"",E59+F59&gt;$C$5+$D$5),"✗ يبدأ بعد ما يخلص العرض",IF(K59="","✗ اختر مين يرجّعه",IF(AND(LEFT(I59,2)="لا",K59="المنصة لحالها"),"✗ هذا ما يرجع لحاله",IF(AND($C$5&lt;&gt;"",G59+H59&gt;$C$5+$D$5+1),"! يخلص بعد العرض بأكثر من يوم",IF(L59&lt;&gt;"نعم","! باقي تضبطه","✓ جاهز"))))))))))</f>
        <v/>
      </c>
    </row>
    <row r="60">
      <c r="A60" s="28" t="n">
        <v>50</v>
      </c>
      <c r="B60" s="29" t="n"/>
      <c r="C60" s="29" t="n"/>
      <c r="D60" s="29" t="n"/>
      <c r="E60" s="30" t="n"/>
      <c r="F60" s="31" t="n"/>
      <c r="G60" s="30" t="n"/>
      <c r="H60" s="31" t="n"/>
      <c r="I60" s="21" t="str">
        <f>IF(B60="","",IFERROR(VLOOKUP(B60,'وش يرجع لحاله'!$A$5:$F$16,2,FALSE),"اختر من القائمة"))</f>
        <v/>
      </c>
      <c r="J60" s="21" t="str">
        <f>IF(B60="","",IFERROR(VLOOKUP(B60,'وش يرجع لحاله'!$A$5:$F$16,4,FALSE),""))</f>
        <v/>
      </c>
      <c r="K60" s="29" t="n"/>
      <c r="L60" s="29" t="n"/>
      <c r="M60" s="21" t="str">
        <f>IF(B60="","",IF(OR(E60="",F60=""),"✗ حط يوم وساعة البداية",IF(OR(G60="",H60=""),"✗ حط يوم وساعة النهاية",IF(G60+H60&lt;=E60+F60,"✗ النهاية قبل البداية",IF(AND($C$4&lt;&gt;"",G60+H60&lt;$C$4+$D$4),"✗ يخلص قبل ما يبدأ العرض",IF(AND($C$5&lt;&gt;"",E60+F60&gt;$C$5+$D$5),"✗ يبدأ بعد ما يخلص العرض",IF(K60="","✗ اختر مين يرجّعه",IF(AND(LEFT(I60,2)="لا",K60="المنصة لحالها"),"✗ هذا ما يرجع لحاله",IF(AND($C$5&lt;&gt;"",G60+H60&gt;$C$5+$D$5+1),"! يخلص بعد العرض بأكثر من يوم",IF(L60&lt;&gt;"نعم","! باقي تضبطه","✓ جاهز"))))))))))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1" formatCells="0" formatRows="0" sort="0"/>
  <mergeCells count="3">
    <mergeCell ref="B6:D6"/>
    <mergeCell ref="A2:M2"/>
    <mergeCell ref="A1:M1"/>
  </mergeCells>
  <conditionalFormatting sqref="A11:M60">
    <cfRule type="expression" priority="1" dxfId="3">
      <formula>LEFT($M11,1)="✗"</formula>
    </cfRule>
    <cfRule type="expression" priority="2" dxfId="1">
      <formula>LEFT($M11,1)="!"</formula>
    </cfRule>
  </conditionalFormatting>
  <conditionalFormatting sqref="M11:M60">
    <cfRule type="expression" priority="3" dxfId="4">
      <formula>LEFT($M11,1)="✓"</formula>
    </cfRule>
  </conditionalFormatting>
  <conditionalFormatting sqref="I11:I60">
    <cfRule type="expression" priority="4" dxfId="5">
      <formula>LEFT($I11,2)="لا"</formula>
    </cfRule>
  </conditionalFormatting>
  <dataValidations count="3">
    <dataValidation sqref="B11:B60" showDropDown="0" showInputMessage="0" showErrorMessage="0" allowBlank="1" error="اختر من القائمة، أو «تغيير ثاني»" type="list" errorStyle="warning">
      <formula1>'وش يرجع لحاله'!$A$5:$A$16</formula1>
    </dataValidation>
    <dataValidation sqref="K11:K60" showDropDown="0" showInputMessage="0" showErrorMessage="0" allowBlank="1" type="list">
      <formula1>"المنصة لحالها,بوب أوتو,انت بيدك,موظف"</formula1>
    </dataValidation>
    <dataValidation sqref="L11:L60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1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26" customWidth="1" min="4" max="4"/>
    <col width="12" customWidth="1" min="5" max="5"/>
    <col width="9" customWidth="1" min="6" max="6"/>
    <col width="12" customWidth="1" min="7" max="7"/>
    <col width="9" customWidth="1" min="8" max="8"/>
    <col width="22" customWidth="1" min="9" max="9"/>
    <col width="30" customWidth="1" min="10" max="10"/>
    <col width="15" customWidth="1" min="11" max="11"/>
    <col width="10" customWidth="1" min="12" max="12"/>
    <col width="26" customWidth="1" min="13" max="13"/>
  </cols>
  <sheetData>
    <row r="1" ht="30" customHeight="1">
      <c r="A1" s="15" t="inlineStr">
        <is>
          <t>عرض الويكند: كل خميس ٨ المسا لين السبت آخر الليل</t>
        </is>
      </c>
    </row>
    <row r="2" ht="32" customHeight="1">
      <c r="A2" s="16" t="inlineStr">
        <is>
          <t>ويكند ٢٦–٢٨ نوفمبر داخل أسبوع الجمعة البيضاء، فما هو هنا: آخر خصم ينفّذ على المنتج يمشي هو وتاريخ نهايته. في بوب أوتو تكفيك حملة خصم وحدة: «اسبوعيا»، الخميس ٢٠:٠٠، «مدة العرض (بالأيام)» ٣، و«عدد مرات التكرار» ٣. وشيّك أول ويكند إن الخصم خلص على الساعة اللي تبيها.</t>
        </is>
      </c>
    </row>
    <row r="3">
      <c r="C3" s="22" t="inlineStr">
        <is>
          <t>اليوم</t>
        </is>
      </c>
      <c r="D3" s="22" t="inlineStr">
        <is>
          <t>الساعة</t>
        </is>
      </c>
      <c r="I3" s="21" t="inlineStr">
        <is>
          <t>تغييرات في الخطة</t>
        </is>
      </c>
      <c r="J3" s="23">
        <f>COUNTA(B11:B60)</f>
        <v>6</v>
      </c>
    </row>
    <row r="4">
      <c r="B4" s="24" t="inlineStr">
        <is>
          <t>العرض يبدأ</t>
        </is>
      </c>
      <c r="C4" s="25" t="n">
        <v>46331</v>
      </c>
      <c r="D4" s="26" t="n">
        <v>0.8333333333333334</v>
      </c>
      <c r="I4" s="21" t="inlineStr">
        <is>
          <t>ترجع لحالها</t>
        </is>
      </c>
      <c r="J4" s="23">
        <f>COUNTIF(I11:I60,"نعم*")</f>
        <v>3</v>
      </c>
    </row>
    <row r="5">
      <c r="B5" s="24" t="inlineStr">
        <is>
          <t>العرض يخلص</t>
        </is>
      </c>
      <c r="C5" s="25" t="n">
        <v>46347</v>
      </c>
      <c r="D5" s="26" t="n">
        <v>0.9993055555555556</v>
      </c>
      <c r="I5" s="21" t="inlineStr">
        <is>
          <t>تحتاج خطوة عكسية</t>
        </is>
      </c>
      <c r="J5" s="23">
        <f>COUNTIF(I11:I60,"لا*")</f>
        <v>3</v>
      </c>
    </row>
    <row r="6">
      <c r="B6" s="27" t="inlineStr">
        <is>
          <t>بتوقيت متجرك: السعودية (UTC+3)</t>
        </is>
      </c>
      <c r="I6" s="21" t="inlineStr">
        <is>
          <t>لازم تتصلّح (✗)</t>
        </is>
      </c>
      <c r="J6" s="23">
        <f>COUNTIF(M11:M60,"✗*")</f>
        <v>0</v>
      </c>
    </row>
    <row r="7">
      <c r="I7" s="21" t="inlineStr">
        <is>
          <t>باقي تضبطها (!)</t>
        </is>
      </c>
      <c r="J7" s="23">
        <f>COUNTIF(M11:M60,"!*")</f>
        <v>6</v>
      </c>
    </row>
    <row r="10" ht="34" customHeight="1">
      <c r="A10" s="17" t="inlineStr">
        <is>
          <t>#</t>
        </is>
      </c>
      <c r="B10" s="17" t="inlineStr">
        <is>
          <t>وش يتغير؟</t>
        </is>
      </c>
      <c r="C10" s="17" t="inlineStr">
        <is>
          <t>على وش؟</t>
        </is>
      </c>
      <c r="D10" s="17" t="inlineStr">
        <is>
          <t>التفاصيل</t>
        </is>
      </c>
      <c r="E10" s="17" t="inlineStr">
        <is>
          <t>يبدأ: اليوم</t>
        </is>
      </c>
      <c r="F10" s="17" t="inlineStr">
        <is>
          <t>الساعة</t>
        </is>
      </c>
      <c r="G10" s="17" t="inlineStr">
        <is>
          <t>يخلص: اليوم</t>
        </is>
      </c>
      <c r="H10" s="17" t="inlineStr">
        <is>
          <t>الساعة</t>
        </is>
      </c>
      <c r="I10" s="17" t="inlineStr">
        <is>
          <t>يرجع لحاله؟</t>
        </is>
      </c>
      <c r="J10" s="17" t="inlineStr">
        <is>
          <t>الخطوة العكسية</t>
        </is>
      </c>
      <c r="K10" s="17" t="inlineStr">
        <is>
          <t>مين يرجّعه؟</t>
        </is>
      </c>
      <c r="L10" s="17" t="inlineStr">
        <is>
          <t>ضبطته؟</t>
        </is>
      </c>
      <c r="M10" s="17" t="inlineStr">
        <is>
          <t>الحالة</t>
        </is>
      </c>
    </row>
    <row r="11">
      <c r="A11" s="28" t="n">
        <v>1</v>
      </c>
      <c r="B11" s="29" t="inlineStr">
        <is>
          <t>تخفيض على سعر المنتج</t>
        </is>
      </c>
      <c r="C11" s="29" t="inlineStr">
        <is>
          <t>قسم «عروض الويكند»</t>
        </is>
      </c>
      <c r="D11" s="29" t="inlineStr">
        <is>
          <t>خصم ١٥٪ (مثال)</t>
        </is>
      </c>
      <c r="E11" s="30" t="n">
        <v>46331</v>
      </c>
      <c r="F11" s="31" t="n">
        <v>0.8333333333333334</v>
      </c>
      <c r="G11" s="30" t="n">
        <v>46333</v>
      </c>
      <c r="H11" s="31" t="n">
        <v>0.9993055555555556</v>
      </c>
      <c r="I11" s="21" t="str">
        <f>IF(B11="","",IFERROR(VLOOKUP(B11,'وش يرجع لحاله'!$A$5:$F$16,2,FALSE),"اختر من القائمة"))</f>
        <v>نعم، إذا حطيت له تاريخ نهاية</v>
      </c>
      <c r="J11" s="21" t="str">
        <f>IF(B11="","",IFERROR(VLOOKUP(B11,'وش يرجع لحاله'!$A$5:$F$16,4,FALSE),""))</f>
        <v>ما يحتاج، بس تأكد إن تاريخ النهاية محطوط</v>
      </c>
      <c r="K11" s="29" t="inlineStr">
        <is>
          <t>المنصة لحالها</t>
        </is>
      </c>
      <c r="L11" s="29" t="inlineStr">
        <is>
          <t>لا</t>
        </is>
      </c>
      <c r="M11" s="21" t="str">
        <f>IF(B11="","",IF(OR(E11="",F11=""),"✗ حط يوم وساعة البداية",IF(OR(G11="",H11=""),"✗ حط يوم وساعة النهاية",IF(G11+H11&lt;=E11+F11,"✗ النهاية قبل البداية",IF(AND($C$4&lt;&gt;"",G11+H11&lt;$C$4+$D$4),"✗ يخلص قبل ما يبدأ العرض",IF(AND($C$5&lt;&gt;"",E11+F11&gt;$C$5+$D$5),"✗ يبدأ بعد ما يخلص العرض",IF(K11="","✗ اختر مين يرجّعه",IF(AND(LEFT(I11,2)="لا",K11="المنصة لحالها"),"✗ هذا ما يرجع لحاله",IF(AND($C$5&lt;&gt;"",G11+H11&gt;$C$5+$D$5+1),"! يخلص بعد العرض بأكثر من يوم",IF(L11&lt;&gt;"نعم","! باقي تضبطه","✓ جاهز"))))))))))</f>
        <v>! باقي تضبطه</v>
      </c>
    </row>
    <row r="12">
      <c r="A12" s="28" t="n">
        <v>2</v>
      </c>
      <c r="B12" s="29" t="inlineStr">
        <is>
          <t>إضافة منتجات لقسم</t>
        </is>
      </c>
      <c r="C12" s="29" t="inlineStr">
        <is>
          <t>منتجات الويكند ← قسم «عروض الويكند»</t>
        </is>
      </c>
      <c r="D12" s="29" t="inlineStr">
        <is>
          <t>يدخلون الخميس ويطلعون الأحد</t>
        </is>
      </c>
      <c r="E12" s="30" t="n">
        <v>46331</v>
      </c>
      <c r="F12" s="31" t="n">
        <v>0.8333333333333334</v>
      </c>
      <c r="G12" s="30" t="n">
        <v>46334</v>
      </c>
      <c r="H12" s="31" t="n">
        <v>0.02083333333333333</v>
      </c>
      <c r="I12" s="21" t="str">
        <f>IF(B12="","",IFERROR(VLOOKUP(B12,'وش يرجع لحاله'!$A$5:$F$16,2,FALSE),"اختر من القائمة"))</f>
        <v>لا</v>
      </c>
      <c r="J12" s="21" t="str">
        <f>IF(B12="","",IFERROR(VLOOKUP(B12,'وش يرجع لحاله'!$A$5:$F$16,4,FALSE),""))</f>
        <v>شيل المنتجات من القسم</v>
      </c>
      <c r="K12" s="29" t="inlineStr">
        <is>
          <t>بوب أوتو</t>
        </is>
      </c>
      <c r="L12" s="29" t="inlineStr">
        <is>
          <t>لا</t>
        </is>
      </c>
      <c r="M12" s="21" t="str">
        <f>IF(B12="","",IF(OR(E12="",F12=""),"✗ حط يوم وساعة البداية",IF(OR(G12="",H12=""),"✗ حط يوم وساعة النهاية",IF(G12+H12&lt;=E12+F12,"✗ النهاية قبل البداية",IF(AND($C$4&lt;&gt;"",G12+H12&lt;$C$4+$D$4),"✗ يخلص قبل ما يبدأ العرض",IF(AND($C$5&lt;&gt;"",E12+F12&gt;$C$5+$D$5),"✗ يبدأ بعد ما يخلص العرض",IF(K12="","✗ اختر مين يرجّعه",IF(AND(LEFT(I12,2)="لا",K12="المنصة لحالها"),"✗ هذا ما يرجع لحاله",IF(AND($C$5&lt;&gt;"",G12+H12&gt;$C$5+$D$5+1),"! يخلص بعد العرض بأكثر من يوم",IF(L12&lt;&gt;"نعم","! باقي تضبطه","✓ جاهز"))))))))))</f>
        <v>! باقي تضبطه</v>
      </c>
    </row>
    <row r="13">
      <c r="A13" s="28" t="n">
        <v>3</v>
      </c>
      <c r="B13" s="29" t="inlineStr">
        <is>
          <t>تخفيض على سعر المنتج</t>
        </is>
      </c>
      <c r="C13" s="29" t="inlineStr">
        <is>
          <t>قسم «عروض الويكند»</t>
        </is>
      </c>
      <c r="D13" s="29" t="inlineStr">
        <is>
          <t>خصم ١٥٪ (مثال)</t>
        </is>
      </c>
      <c r="E13" s="30" t="n">
        <v>46338</v>
      </c>
      <c r="F13" s="31" t="n">
        <v>0.8333333333333334</v>
      </c>
      <c r="G13" s="30" t="n">
        <v>46340</v>
      </c>
      <c r="H13" s="31" t="n">
        <v>0.9993055555555556</v>
      </c>
      <c r="I13" s="21" t="str">
        <f>IF(B13="","",IFERROR(VLOOKUP(B13,'وش يرجع لحاله'!$A$5:$F$16,2,FALSE),"اختر من القائمة"))</f>
        <v>نعم، إذا حطيت له تاريخ نهاية</v>
      </c>
      <c r="J13" s="21" t="str">
        <f>IF(B13="","",IFERROR(VLOOKUP(B13,'وش يرجع لحاله'!$A$5:$F$16,4,FALSE),""))</f>
        <v>ما يحتاج، بس تأكد إن تاريخ النهاية محطوط</v>
      </c>
      <c r="K13" s="29" t="inlineStr">
        <is>
          <t>المنصة لحالها</t>
        </is>
      </c>
      <c r="L13" s="29" t="inlineStr">
        <is>
          <t>لا</t>
        </is>
      </c>
      <c r="M13" s="21" t="str">
        <f>IF(B13="","",IF(OR(E13="",F13=""),"✗ حط يوم وساعة البداية",IF(OR(G13="",H13=""),"✗ حط يوم وساعة النهاية",IF(G13+H13&lt;=E13+F13,"✗ النهاية قبل البداية",IF(AND($C$4&lt;&gt;"",G13+H13&lt;$C$4+$D$4),"✗ يخلص قبل ما يبدأ العرض",IF(AND($C$5&lt;&gt;"",E13+F13&gt;$C$5+$D$5),"✗ يبدأ بعد ما يخلص العرض",IF(K13="","✗ اختر مين يرجّعه",IF(AND(LEFT(I13,2)="لا",K13="المنصة لحالها"),"✗ هذا ما يرجع لحاله",IF(AND($C$5&lt;&gt;"",G13+H13&gt;$C$5+$D$5+1),"! يخلص بعد العرض بأكثر من يوم",IF(L13&lt;&gt;"نعم","! باقي تضبطه","✓ جاهز"))))))))))</f>
        <v>! باقي تضبطه</v>
      </c>
    </row>
    <row r="14">
      <c r="A14" s="28" t="n">
        <v>4</v>
      </c>
      <c r="B14" s="29" t="inlineStr">
        <is>
          <t>إضافة منتجات لقسم</t>
        </is>
      </c>
      <c r="C14" s="29" t="inlineStr">
        <is>
          <t>منتجات الويكند ← قسم «عروض الويكند»</t>
        </is>
      </c>
      <c r="D14" s="29" t="inlineStr">
        <is>
          <t>يدخلون الخميس ويطلعون الأحد</t>
        </is>
      </c>
      <c r="E14" s="30" t="n">
        <v>46338</v>
      </c>
      <c r="F14" s="31" t="n">
        <v>0.8333333333333334</v>
      </c>
      <c r="G14" s="30" t="n">
        <v>46341</v>
      </c>
      <c r="H14" s="31" t="n">
        <v>0.02083333333333333</v>
      </c>
      <c r="I14" s="21" t="str">
        <f>IF(B14="","",IFERROR(VLOOKUP(B14,'وش يرجع لحاله'!$A$5:$F$16,2,FALSE),"اختر من القائمة"))</f>
        <v>لا</v>
      </c>
      <c r="J14" s="21" t="str">
        <f>IF(B14="","",IFERROR(VLOOKUP(B14,'وش يرجع لحاله'!$A$5:$F$16,4,FALSE),""))</f>
        <v>شيل المنتجات من القسم</v>
      </c>
      <c r="K14" s="29" t="inlineStr">
        <is>
          <t>بوب أوتو</t>
        </is>
      </c>
      <c r="L14" s="29" t="inlineStr">
        <is>
          <t>لا</t>
        </is>
      </c>
      <c r="M14" s="21" t="str">
        <f>IF(B14="","",IF(OR(E14="",F14=""),"✗ حط يوم وساعة البداية",IF(OR(G14="",H14=""),"✗ حط يوم وساعة النهاية",IF(G14+H14&lt;=E14+F14,"✗ النهاية قبل البداية",IF(AND($C$4&lt;&gt;"",G14+H14&lt;$C$4+$D$4),"✗ يخلص قبل ما يبدأ العرض",IF(AND($C$5&lt;&gt;"",E14+F14&gt;$C$5+$D$5),"✗ يبدأ بعد ما يخلص العرض",IF(K14="","✗ اختر مين يرجّعه",IF(AND(LEFT(I14,2)="لا",K14="المنصة لحالها"),"✗ هذا ما يرجع لحاله",IF(AND($C$5&lt;&gt;"",G14+H14&gt;$C$5+$D$5+1),"! يخلص بعد العرض بأكثر من يوم",IF(L14&lt;&gt;"نعم","! باقي تضبطه","✓ جاهز"))))))))))</f>
        <v>! باقي تضبطه</v>
      </c>
    </row>
    <row r="15">
      <c r="A15" s="28" t="n">
        <v>5</v>
      </c>
      <c r="B15" s="29" t="inlineStr">
        <is>
          <t>تخفيض على سعر المنتج</t>
        </is>
      </c>
      <c r="C15" s="29" t="inlineStr">
        <is>
          <t>قسم «عروض الويكند»</t>
        </is>
      </c>
      <c r="D15" s="29" t="inlineStr">
        <is>
          <t>خصم ١٥٪ (مثال)</t>
        </is>
      </c>
      <c r="E15" s="30" t="n">
        <v>46345</v>
      </c>
      <c r="F15" s="31" t="n">
        <v>0.8333333333333334</v>
      </c>
      <c r="G15" s="30" t="n">
        <v>46347</v>
      </c>
      <c r="H15" s="31" t="n">
        <v>0.9993055555555556</v>
      </c>
      <c r="I15" s="21" t="str">
        <f>IF(B15="","",IFERROR(VLOOKUP(B15,'وش يرجع لحاله'!$A$5:$F$16,2,FALSE),"اختر من القائمة"))</f>
        <v>نعم، إذا حطيت له تاريخ نهاية</v>
      </c>
      <c r="J15" s="21" t="str">
        <f>IF(B15="","",IFERROR(VLOOKUP(B15,'وش يرجع لحاله'!$A$5:$F$16,4,FALSE),""))</f>
        <v>ما يحتاج، بس تأكد إن تاريخ النهاية محطوط</v>
      </c>
      <c r="K15" s="29" t="inlineStr">
        <is>
          <t>المنصة لحالها</t>
        </is>
      </c>
      <c r="L15" s="29" t="inlineStr">
        <is>
          <t>لا</t>
        </is>
      </c>
      <c r="M15" s="21" t="str">
        <f>IF(B15="","",IF(OR(E15="",F15=""),"✗ حط يوم وساعة البداية",IF(OR(G15="",H15=""),"✗ حط يوم وساعة النهاية",IF(G15+H15&lt;=E15+F15,"✗ النهاية قبل البداية",IF(AND($C$4&lt;&gt;"",G15+H15&lt;$C$4+$D$4),"✗ يخلص قبل ما يبدأ العرض",IF(AND($C$5&lt;&gt;"",E15+F15&gt;$C$5+$D$5),"✗ يبدأ بعد ما يخلص العرض",IF(K15="","✗ اختر مين يرجّعه",IF(AND(LEFT(I15,2)="لا",K15="المنصة لحالها"),"✗ هذا ما يرجع لحاله",IF(AND($C$5&lt;&gt;"",G15+H15&gt;$C$5+$D$5+1),"! يخلص بعد العرض بأكثر من يوم",IF(L15&lt;&gt;"نعم","! باقي تضبطه","✓ جاهز"))))))))))</f>
        <v>! باقي تضبطه</v>
      </c>
    </row>
    <row r="16">
      <c r="A16" s="28" t="n">
        <v>6</v>
      </c>
      <c r="B16" s="29" t="inlineStr">
        <is>
          <t>إضافة منتجات لقسم</t>
        </is>
      </c>
      <c r="C16" s="29" t="inlineStr">
        <is>
          <t>منتجات الويكند ← قسم «عروض الويكند»</t>
        </is>
      </c>
      <c r="D16" s="29" t="inlineStr">
        <is>
          <t>يدخلون الخميس ويطلعون الأحد</t>
        </is>
      </c>
      <c r="E16" s="30" t="n">
        <v>46345</v>
      </c>
      <c r="F16" s="31" t="n">
        <v>0.8333333333333334</v>
      </c>
      <c r="G16" s="30" t="n">
        <v>46348</v>
      </c>
      <c r="H16" s="31" t="n">
        <v>0.02083333333333333</v>
      </c>
      <c r="I16" s="21" t="str">
        <f>IF(B16="","",IFERROR(VLOOKUP(B16,'وش يرجع لحاله'!$A$5:$F$16,2,FALSE),"اختر من القائمة"))</f>
        <v>لا</v>
      </c>
      <c r="J16" s="21" t="str">
        <f>IF(B16="","",IFERROR(VLOOKUP(B16,'وش يرجع لحاله'!$A$5:$F$16,4,FALSE),""))</f>
        <v>شيل المنتجات من القسم</v>
      </c>
      <c r="K16" s="29" t="inlineStr">
        <is>
          <t>بوب أوتو</t>
        </is>
      </c>
      <c r="L16" s="29" t="inlineStr">
        <is>
          <t>لا</t>
        </is>
      </c>
      <c r="M16" s="21" t="str">
        <f>IF(B16="","",IF(OR(E16="",F16=""),"✗ حط يوم وساعة البداية",IF(OR(G16="",H16=""),"✗ حط يوم وساعة النهاية",IF(G16+H16&lt;=E16+F16,"✗ النهاية قبل البداية",IF(AND($C$4&lt;&gt;"",G16+H16&lt;$C$4+$D$4),"✗ يخلص قبل ما يبدأ العرض",IF(AND($C$5&lt;&gt;"",E16+F16&gt;$C$5+$D$5),"✗ يبدأ بعد ما يخلص العرض",IF(K16="","✗ اختر مين يرجّعه",IF(AND(LEFT(I16,2)="لا",K16="المنصة لحالها"),"✗ هذا ما يرجع لحاله",IF(AND($C$5&lt;&gt;"",G16+H16&gt;$C$5+$D$5+1),"! يخلص بعد العرض بأكثر من يوم",IF(L16&lt;&gt;"نعم","! باقي تضبطه","✓ جاهز"))))))))))</f>
        <v>! باقي تضبطه</v>
      </c>
    </row>
    <row r="17">
      <c r="A17" s="28" t="n">
        <v>7</v>
      </c>
      <c r="B17" s="29" t="n"/>
      <c r="C17" s="29" t="n"/>
      <c r="D17" s="29" t="n"/>
      <c r="E17" s="30" t="n"/>
      <c r="F17" s="31" t="n"/>
      <c r="G17" s="30" t="n"/>
      <c r="H17" s="31" t="n"/>
      <c r="I17" s="21" t="str">
        <f>IF(B17="","",IFERROR(VLOOKUP(B17,'وش يرجع لحاله'!$A$5:$F$16,2,FALSE),"اختر من القائمة"))</f>
        <v/>
      </c>
      <c r="J17" s="21" t="str">
        <f>IF(B17="","",IFERROR(VLOOKUP(B17,'وش يرجع لحاله'!$A$5:$F$16,4,FALSE),""))</f>
        <v/>
      </c>
      <c r="K17" s="29" t="n"/>
      <c r="L17" s="29" t="n"/>
      <c r="M17" s="21" t="str">
        <f>IF(B17="","",IF(OR(E17="",F17=""),"✗ حط يوم وساعة البداية",IF(OR(G17="",H17=""),"✗ حط يوم وساعة النهاية",IF(G17+H17&lt;=E17+F17,"✗ النهاية قبل البداية",IF(AND($C$4&lt;&gt;"",G17+H17&lt;$C$4+$D$4),"✗ يخلص قبل ما يبدأ العرض",IF(AND($C$5&lt;&gt;"",E17+F17&gt;$C$5+$D$5),"✗ يبدأ بعد ما يخلص العرض",IF(K17="","✗ اختر مين يرجّعه",IF(AND(LEFT(I17,2)="لا",K17="المنصة لحالها"),"✗ هذا ما يرجع لحاله",IF(AND($C$5&lt;&gt;"",G17+H17&gt;$C$5+$D$5+1),"! يخلص بعد العرض بأكثر من يوم",IF(L17&lt;&gt;"نعم","! باقي تضبطه","✓ جاهز"))))))))))</f>
        <v/>
      </c>
    </row>
    <row r="18">
      <c r="A18" s="28" t="n">
        <v>8</v>
      </c>
      <c r="B18" s="29" t="n"/>
      <c r="C18" s="29" t="n"/>
      <c r="D18" s="29" t="n"/>
      <c r="E18" s="30" t="n"/>
      <c r="F18" s="31" t="n"/>
      <c r="G18" s="30" t="n"/>
      <c r="H18" s="31" t="n"/>
      <c r="I18" s="21" t="str">
        <f>IF(B18="","",IFERROR(VLOOKUP(B18,'وش يرجع لحاله'!$A$5:$F$16,2,FALSE),"اختر من القائمة"))</f>
        <v/>
      </c>
      <c r="J18" s="21" t="str">
        <f>IF(B18="","",IFERROR(VLOOKUP(B18,'وش يرجع لحاله'!$A$5:$F$16,4,FALSE),""))</f>
        <v/>
      </c>
      <c r="K18" s="29" t="n"/>
      <c r="L18" s="29" t="n"/>
      <c r="M18" s="21" t="str">
        <f>IF(B18="","",IF(OR(E18="",F18=""),"✗ حط يوم وساعة البداية",IF(OR(G18="",H18=""),"✗ حط يوم وساعة النهاية",IF(G18+H18&lt;=E18+F18,"✗ النهاية قبل البداية",IF(AND($C$4&lt;&gt;"",G18+H18&lt;$C$4+$D$4),"✗ يخلص قبل ما يبدأ العرض",IF(AND($C$5&lt;&gt;"",E18+F18&gt;$C$5+$D$5),"✗ يبدأ بعد ما يخلص العرض",IF(K18="","✗ اختر مين يرجّعه",IF(AND(LEFT(I18,2)="لا",K18="المنصة لحالها"),"✗ هذا ما يرجع لحاله",IF(AND($C$5&lt;&gt;"",G18+H18&gt;$C$5+$D$5+1),"! يخلص بعد العرض بأكثر من يوم",IF(L18&lt;&gt;"نعم","! باقي تضبطه","✓ جاهز"))))))))))</f>
        <v/>
      </c>
    </row>
    <row r="19">
      <c r="A19" s="28" t="n">
        <v>9</v>
      </c>
      <c r="B19" s="29" t="n"/>
      <c r="C19" s="29" t="n"/>
      <c r="D19" s="29" t="n"/>
      <c r="E19" s="30" t="n"/>
      <c r="F19" s="31" t="n"/>
      <c r="G19" s="30" t="n"/>
      <c r="H19" s="31" t="n"/>
      <c r="I19" s="21" t="str">
        <f>IF(B19="","",IFERROR(VLOOKUP(B19,'وش يرجع لحاله'!$A$5:$F$16,2,FALSE),"اختر من القائمة"))</f>
        <v/>
      </c>
      <c r="J19" s="21" t="str">
        <f>IF(B19="","",IFERROR(VLOOKUP(B19,'وش يرجع لحاله'!$A$5:$F$16,4,FALSE),""))</f>
        <v/>
      </c>
      <c r="K19" s="29" t="n"/>
      <c r="L19" s="29" t="n"/>
      <c r="M19" s="21" t="str">
        <f>IF(B19="","",IF(OR(E19="",F19=""),"✗ حط يوم وساعة البداية",IF(OR(G19="",H19=""),"✗ حط يوم وساعة النهاية",IF(G19+H19&lt;=E19+F19,"✗ النهاية قبل البداية",IF(AND($C$4&lt;&gt;"",G19+H19&lt;$C$4+$D$4),"✗ يخلص قبل ما يبدأ العرض",IF(AND($C$5&lt;&gt;"",E19+F19&gt;$C$5+$D$5),"✗ يبدأ بعد ما يخلص العرض",IF(K19="","✗ اختر مين يرجّعه",IF(AND(LEFT(I19,2)="لا",K19="المنصة لحالها"),"✗ هذا ما يرجع لحاله",IF(AND($C$5&lt;&gt;"",G19+H19&gt;$C$5+$D$5+1),"! يخلص بعد العرض بأكثر من يوم",IF(L19&lt;&gt;"نعم","! باقي تضبطه","✓ جاهز"))))))))))</f>
        <v/>
      </c>
    </row>
    <row r="20">
      <c r="A20" s="28" t="n">
        <v>10</v>
      </c>
      <c r="B20" s="29" t="n"/>
      <c r="C20" s="29" t="n"/>
      <c r="D20" s="29" t="n"/>
      <c r="E20" s="30" t="n"/>
      <c r="F20" s="31" t="n"/>
      <c r="G20" s="30" t="n"/>
      <c r="H20" s="31" t="n"/>
      <c r="I20" s="21" t="str">
        <f>IF(B20="","",IFERROR(VLOOKUP(B20,'وش يرجع لحاله'!$A$5:$F$16,2,FALSE),"اختر من القائمة"))</f>
        <v/>
      </c>
      <c r="J20" s="21" t="str">
        <f>IF(B20="","",IFERROR(VLOOKUP(B20,'وش يرجع لحاله'!$A$5:$F$16,4,FALSE),""))</f>
        <v/>
      </c>
      <c r="K20" s="29" t="n"/>
      <c r="L20" s="29" t="n"/>
      <c r="M20" s="21" t="str">
        <f>IF(B20="","",IF(OR(E20="",F20=""),"✗ حط يوم وساعة البداية",IF(OR(G20="",H20=""),"✗ حط يوم وساعة النهاية",IF(G20+H20&lt;=E20+F20,"✗ النهاية قبل البداية",IF(AND($C$4&lt;&gt;"",G20+H20&lt;$C$4+$D$4),"✗ يخلص قبل ما يبدأ العرض",IF(AND($C$5&lt;&gt;"",E20+F20&gt;$C$5+$D$5),"✗ يبدأ بعد ما يخلص العرض",IF(K20="","✗ اختر مين يرجّعه",IF(AND(LEFT(I20,2)="لا",K20="المنصة لحالها"),"✗ هذا ما يرجع لحاله",IF(AND($C$5&lt;&gt;"",G20+H20&gt;$C$5+$D$5+1),"! يخلص بعد العرض بأكثر من يوم",IF(L20&lt;&gt;"نعم","! باقي تضبطه","✓ جاهز"))))))))))</f>
        <v/>
      </c>
    </row>
    <row r="21">
      <c r="A21" s="28" t="n">
        <v>11</v>
      </c>
      <c r="B21" s="29" t="n"/>
      <c r="C21" s="29" t="n"/>
      <c r="D21" s="29" t="n"/>
      <c r="E21" s="30" t="n"/>
      <c r="F21" s="31" t="n"/>
      <c r="G21" s="30" t="n"/>
      <c r="H21" s="31" t="n"/>
      <c r="I21" s="21" t="str">
        <f>IF(B21="","",IFERROR(VLOOKUP(B21,'وش يرجع لحاله'!$A$5:$F$16,2,FALSE),"اختر من القائمة"))</f>
        <v/>
      </c>
      <c r="J21" s="21" t="str">
        <f>IF(B21="","",IFERROR(VLOOKUP(B21,'وش يرجع لحاله'!$A$5:$F$16,4,FALSE),""))</f>
        <v/>
      </c>
      <c r="K21" s="29" t="n"/>
      <c r="L21" s="29" t="n"/>
      <c r="M21" s="21" t="str">
        <f>IF(B21="","",IF(OR(E21="",F21=""),"✗ حط يوم وساعة البداية",IF(OR(G21="",H21=""),"✗ حط يوم وساعة النهاية",IF(G21+H21&lt;=E21+F21,"✗ النهاية قبل البداية",IF(AND($C$4&lt;&gt;"",G21+H21&lt;$C$4+$D$4),"✗ يخلص قبل ما يبدأ العرض",IF(AND($C$5&lt;&gt;"",E21+F21&gt;$C$5+$D$5),"✗ يبدأ بعد ما يخلص العرض",IF(K21="","✗ اختر مين يرجّعه",IF(AND(LEFT(I21,2)="لا",K21="المنصة لحالها"),"✗ هذا ما يرجع لحاله",IF(AND($C$5&lt;&gt;"",G21+H21&gt;$C$5+$D$5+1),"! يخلص بعد العرض بأكثر من يوم",IF(L21&lt;&gt;"نعم","! باقي تضبطه","✓ جاهز"))))))))))</f>
        <v/>
      </c>
    </row>
    <row r="22">
      <c r="A22" s="28" t="n">
        <v>12</v>
      </c>
      <c r="B22" s="29" t="n"/>
      <c r="C22" s="29" t="n"/>
      <c r="D22" s="29" t="n"/>
      <c r="E22" s="30" t="n"/>
      <c r="F22" s="31" t="n"/>
      <c r="G22" s="30" t="n"/>
      <c r="H22" s="31" t="n"/>
      <c r="I22" s="21" t="str">
        <f>IF(B22="","",IFERROR(VLOOKUP(B22,'وش يرجع لحاله'!$A$5:$F$16,2,FALSE),"اختر من القائمة"))</f>
        <v/>
      </c>
      <c r="J22" s="21" t="str">
        <f>IF(B22="","",IFERROR(VLOOKUP(B22,'وش يرجع لحاله'!$A$5:$F$16,4,FALSE),""))</f>
        <v/>
      </c>
      <c r="K22" s="29" t="n"/>
      <c r="L22" s="29" t="n"/>
      <c r="M22" s="21" t="str">
        <f>IF(B22="","",IF(OR(E22="",F22=""),"✗ حط يوم وساعة البداية",IF(OR(G22="",H22=""),"✗ حط يوم وساعة النهاية",IF(G22+H22&lt;=E22+F22,"✗ النهاية قبل البداية",IF(AND($C$4&lt;&gt;"",G22+H22&lt;$C$4+$D$4),"✗ يخلص قبل ما يبدأ العرض",IF(AND($C$5&lt;&gt;"",E22+F22&gt;$C$5+$D$5),"✗ يبدأ بعد ما يخلص العرض",IF(K22="","✗ اختر مين يرجّعه",IF(AND(LEFT(I22,2)="لا",K22="المنصة لحالها"),"✗ هذا ما يرجع لحاله",IF(AND($C$5&lt;&gt;"",G22+H22&gt;$C$5+$D$5+1),"! يخلص بعد العرض بأكثر من يوم",IF(L22&lt;&gt;"نعم","! باقي تضبطه","✓ جاهز"))))))))))</f>
        <v/>
      </c>
    </row>
    <row r="23">
      <c r="A23" s="28" t="n">
        <v>13</v>
      </c>
      <c r="B23" s="29" t="n"/>
      <c r="C23" s="29" t="n"/>
      <c r="D23" s="29" t="n"/>
      <c r="E23" s="30" t="n"/>
      <c r="F23" s="31" t="n"/>
      <c r="G23" s="30" t="n"/>
      <c r="H23" s="31" t="n"/>
      <c r="I23" s="21" t="str">
        <f>IF(B23="","",IFERROR(VLOOKUP(B23,'وش يرجع لحاله'!$A$5:$F$16,2,FALSE),"اختر من القائمة"))</f>
        <v/>
      </c>
      <c r="J23" s="21" t="str">
        <f>IF(B23="","",IFERROR(VLOOKUP(B23,'وش يرجع لحاله'!$A$5:$F$16,4,FALSE),""))</f>
        <v/>
      </c>
      <c r="K23" s="29" t="n"/>
      <c r="L23" s="29" t="n"/>
      <c r="M23" s="21" t="str">
        <f>IF(B23="","",IF(OR(E23="",F23=""),"✗ حط يوم وساعة البداية",IF(OR(G23="",H23=""),"✗ حط يوم وساعة النهاية",IF(G23+H23&lt;=E23+F23,"✗ النهاية قبل البداية",IF(AND($C$4&lt;&gt;"",G23+H23&lt;$C$4+$D$4),"✗ يخلص قبل ما يبدأ العرض",IF(AND($C$5&lt;&gt;"",E23+F23&gt;$C$5+$D$5),"✗ يبدأ بعد ما يخلص العرض",IF(K23="","✗ اختر مين يرجّعه",IF(AND(LEFT(I23,2)="لا",K23="المنصة لحالها"),"✗ هذا ما يرجع لحاله",IF(AND($C$5&lt;&gt;"",G23+H23&gt;$C$5+$D$5+1),"! يخلص بعد العرض بأكثر من يوم",IF(L23&lt;&gt;"نعم","! باقي تضبطه","✓ جاهز"))))))))))</f>
        <v/>
      </c>
    </row>
    <row r="24">
      <c r="A24" s="28" t="n">
        <v>14</v>
      </c>
      <c r="B24" s="29" t="n"/>
      <c r="C24" s="29" t="n"/>
      <c r="D24" s="29" t="n"/>
      <c r="E24" s="30" t="n"/>
      <c r="F24" s="31" t="n"/>
      <c r="G24" s="30" t="n"/>
      <c r="H24" s="31" t="n"/>
      <c r="I24" s="21" t="str">
        <f>IF(B24="","",IFERROR(VLOOKUP(B24,'وش يرجع لحاله'!$A$5:$F$16,2,FALSE),"اختر من القائمة"))</f>
        <v/>
      </c>
      <c r="J24" s="21" t="str">
        <f>IF(B24="","",IFERROR(VLOOKUP(B24,'وش يرجع لحاله'!$A$5:$F$16,4,FALSE),""))</f>
        <v/>
      </c>
      <c r="K24" s="29" t="n"/>
      <c r="L24" s="29" t="n"/>
      <c r="M24" s="21" t="str">
        <f>IF(B24="","",IF(OR(E24="",F24=""),"✗ حط يوم وساعة البداية",IF(OR(G24="",H24=""),"✗ حط يوم وساعة النهاية",IF(G24+H24&lt;=E24+F24,"✗ النهاية قبل البداية",IF(AND($C$4&lt;&gt;"",G24+H24&lt;$C$4+$D$4),"✗ يخلص قبل ما يبدأ العرض",IF(AND($C$5&lt;&gt;"",E24+F24&gt;$C$5+$D$5),"✗ يبدأ بعد ما يخلص العرض",IF(K24="","✗ اختر مين يرجّعه",IF(AND(LEFT(I24,2)="لا",K24="المنصة لحالها"),"✗ هذا ما يرجع لحاله",IF(AND($C$5&lt;&gt;"",G24+H24&gt;$C$5+$D$5+1),"! يخلص بعد العرض بأكثر من يوم",IF(L24&lt;&gt;"نعم","! باقي تضبطه","✓ جاهز"))))))))))</f>
        <v/>
      </c>
    </row>
    <row r="25">
      <c r="A25" s="28" t="n">
        <v>15</v>
      </c>
      <c r="B25" s="29" t="n"/>
      <c r="C25" s="29" t="n"/>
      <c r="D25" s="29" t="n"/>
      <c r="E25" s="30" t="n"/>
      <c r="F25" s="31" t="n"/>
      <c r="G25" s="30" t="n"/>
      <c r="H25" s="31" t="n"/>
      <c r="I25" s="21" t="str">
        <f>IF(B25="","",IFERROR(VLOOKUP(B25,'وش يرجع لحاله'!$A$5:$F$16,2,FALSE),"اختر من القائمة"))</f>
        <v/>
      </c>
      <c r="J25" s="21" t="str">
        <f>IF(B25="","",IFERROR(VLOOKUP(B25,'وش يرجع لحاله'!$A$5:$F$16,4,FALSE),""))</f>
        <v/>
      </c>
      <c r="K25" s="29" t="n"/>
      <c r="L25" s="29" t="n"/>
      <c r="M25" s="21" t="str">
        <f>IF(B25="","",IF(OR(E25="",F25=""),"✗ حط يوم وساعة البداية",IF(OR(G25="",H25=""),"✗ حط يوم وساعة النهاية",IF(G25+H25&lt;=E25+F25,"✗ النهاية قبل البداية",IF(AND($C$4&lt;&gt;"",G25+H25&lt;$C$4+$D$4),"✗ يخلص قبل ما يبدأ العرض",IF(AND($C$5&lt;&gt;"",E25+F25&gt;$C$5+$D$5),"✗ يبدأ بعد ما يخلص العرض",IF(K25="","✗ اختر مين يرجّعه",IF(AND(LEFT(I25,2)="لا",K25="المنصة لحالها"),"✗ هذا ما يرجع لحاله",IF(AND($C$5&lt;&gt;"",G25+H25&gt;$C$5+$D$5+1),"! يخلص بعد العرض بأكثر من يوم",IF(L25&lt;&gt;"نعم","! باقي تضبطه","✓ جاهز"))))))))))</f>
        <v/>
      </c>
    </row>
    <row r="26">
      <c r="A26" s="28" t="n">
        <v>16</v>
      </c>
      <c r="B26" s="29" t="n"/>
      <c r="C26" s="29" t="n"/>
      <c r="D26" s="29" t="n"/>
      <c r="E26" s="30" t="n"/>
      <c r="F26" s="31" t="n"/>
      <c r="G26" s="30" t="n"/>
      <c r="H26" s="31" t="n"/>
      <c r="I26" s="21" t="str">
        <f>IF(B26="","",IFERROR(VLOOKUP(B26,'وش يرجع لحاله'!$A$5:$F$16,2,FALSE),"اختر من القائمة"))</f>
        <v/>
      </c>
      <c r="J26" s="21" t="str">
        <f>IF(B26="","",IFERROR(VLOOKUP(B26,'وش يرجع لحاله'!$A$5:$F$16,4,FALSE),""))</f>
        <v/>
      </c>
      <c r="K26" s="29" t="n"/>
      <c r="L26" s="29" t="n"/>
      <c r="M26" s="21" t="str">
        <f>IF(B26="","",IF(OR(E26="",F26=""),"✗ حط يوم وساعة البداية",IF(OR(G26="",H26=""),"✗ حط يوم وساعة النهاية",IF(G26+H26&lt;=E26+F26,"✗ النهاية قبل البداية",IF(AND($C$4&lt;&gt;"",G26+H26&lt;$C$4+$D$4),"✗ يخلص قبل ما يبدأ العرض",IF(AND($C$5&lt;&gt;"",E26+F26&gt;$C$5+$D$5),"✗ يبدأ بعد ما يخلص العرض",IF(K26="","✗ اختر مين يرجّعه",IF(AND(LEFT(I26,2)="لا",K26="المنصة لحالها"),"✗ هذا ما يرجع لحاله",IF(AND($C$5&lt;&gt;"",G26+H26&gt;$C$5+$D$5+1),"! يخلص بعد العرض بأكثر من يوم",IF(L26&lt;&gt;"نعم","! باقي تضبطه","✓ جاهز"))))))))))</f>
        <v/>
      </c>
    </row>
    <row r="27">
      <c r="A27" s="28" t="n">
        <v>17</v>
      </c>
      <c r="B27" s="29" t="n"/>
      <c r="C27" s="29" t="n"/>
      <c r="D27" s="29" t="n"/>
      <c r="E27" s="30" t="n"/>
      <c r="F27" s="31" t="n"/>
      <c r="G27" s="30" t="n"/>
      <c r="H27" s="31" t="n"/>
      <c r="I27" s="21" t="str">
        <f>IF(B27="","",IFERROR(VLOOKUP(B27,'وش يرجع لحاله'!$A$5:$F$16,2,FALSE),"اختر من القائمة"))</f>
        <v/>
      </c>
      <c r="J27" s="21" t="str">
        <f>IF(B27="","",IFERROR(VLOOKUP(B27,'وش يرجع لحاله'!$A$5:$F$16,4,FALSE),""))</f>
        <v/>
      </c>
      <c r="K27" s="29" t="n"/>
      <c r="L27" s="29" t="n"/>
      <c r="M27" s="21" t="str">
        <f>IF(B27="","",IF(OR(E27="",F27=""),"✗ حط يوم وساعة البداية",IF(OR(G27="",H27=""),"✗ حط يوم وساعة النهاية",IF(G27+H27&lt;=E27+F27,"✗ النهاية قبل البداية",IF(AND($C$4&lt;&gt;"",G27+H27&lt;$C$4+$D$4),"✗ يخلص قبل ما يبدأ العرض",IF(AND($C$5&lt;&gt;"",E27+F27&gt;$C$5+$D$5),"✗ يبدأ بعد ما يخلص العرض",IF(K27="","✗ اختر مين يرجّعه",IF(AND(LEFT(I27,2)="لا",K27="المنصة لحالها"),"✗ هذا ما يرجع لحاله",IF(AND($C$5&lt;&gt;"",G27+H27&gt;$C$5+$D$5+1),"! يخلص بعد العرض بأكثر من يوم",IF(L27&lt;&gt;"نعم","! باقي تضبطه","✓ جاهز"))))))))))</f>
        <v/>
      </c>
    </row>
    <row r="28">
      <c r="A28" s="28" t="n">
        <v>18</v>
      </c>
      <c r="B28" s="29" t="n"/>
      <c r="C28" s="29" t="n"/>
      <c r="D28" s="29" t="n"/>
      <c r="E28" s="30" t="n"/>
      <c r="F28" s="31" t="n"/>
      <c r="G28" s="30" t="n"/>
      <c r="H28" s="31" t="n"/>
      <c r="I28" s="21" t="str">
        <f>IF(B28="","",IFERROR(VLOOKUP(B28,'وش يرجع لحاله'!$A$5:$F$16,2,FALSE),"اختر من القائمة"))</f>
        <v/>
      </c>
      <c r="J28" s="21" t="str">
        <f>IF(B28="","",IFERROR(VLOOKUP(B28,'وش يرجع لحاله'!$A$5:$F$16,4,FALSE),""))</f>
        <v/>
      </c>
      <c r="K28" s="29" t="n"/>
      <c r="L28" s="29" t="n"/>
      <c r="M28" s="21" t="str">
        <f>IF(B28="","",IF(OR(E28="",F28=""),"✗ حط يوم وساعة البداية",IF(OR(G28="",H28=""),"✗ حط يوم وساعة النهاية",IF(G28+H28&lt;=E28+F28,"✗ النهاية قبل البداية",IF(AND($C$4&lt;&gt;"",G28+H28&lt;$C$4+$D$4),"✗ يخلص قبل ما يبدأ العرض",IF(AND($C$5&lt;&gt;"",E28+F28&gt;$C$5+$D$5),"✗ يبدأ بعد ما يخلص العرض",IF(K28="","✗ اختر مين يرجّعه",IF(AND(LEFT(I28,2)="لا",K28="المنصة لحالها"),"✗ هذا ما يرجع لحاله",IF(AND($C$5&lt;&gt;"",G28+H28&gt;$C$5+$D$5+1),"! يخلص بعد العرض بأكثر من يوم",IF(L28&lt;&gt;"نعم","! باقي تضبطه","✓ جاهز"))))))))))</f>
        <v/>
      </c>
    </row>
    <row r="29">
      <c r="A29" s="28" t="n">
        <v>19</v>
      </c>
      <c r="B29" s="29" t="n"/>
      <c r="C29" s="29" t="n"/>
      <c r="D29" s="29" t="n"/>
      <c r="E29" s="30" t="n"/>
      <c r="F29" s="31" t="n"/>
      <c r="G29" s="30" t="n"/>
      <c r="H29" s="31" t="n"/>
      <c r="I29" s="21" t="str">
        <f>IF(B29="","",IFERROR(VLOOKUP(B29,'وش يرجع لحاله'!$A$5:$F$16,2,FALSE),"اختر من القائمة"))</f>
        <v/>
      </c>
      <c r="J29" s="21" t="str">
        <f>IF(B29="","",IFERROR(VLOOKUP(B29,'وش يرجع لحاله'!$A$5:$F$16,4,FALSE),""))</f>
        <v/>
      </c>
      <c r="K29" s="29" t="n"/>
      <c r="L29" s="29" t="n"/>
      <c r="M29" s="21" t="str">
        <f>IF(B29="","",IF(OR(E29="",F29=""),"✗ حط يوم وساعة البداية",IF(OR(G29="",H29=""),"✗ حط يوم وساعة النهاية",IF(G29+H29&lt;=E29+F29,"✗ النهاية قبل البداية",IF(AND($C$4&lt;&gt;"",G29+H29&lt;$C$4+$D$4),"✗ يخلص قبل ما يبدأ العرض",IF(AND($C$5&lt;&gt;"",E29+F29&gt;$C$5+$D$5),"✗ يبدأ بعد ما يخلص العرض",IF(K29="","✗ اختر مين يرجّعه",IF(AND(LEFT(I29,2)="لا",K29="المنصة لحالها"),"✗ هذا ما يرجع لحاله",IF(AND($C$5&lt;&gt;"",G29+H29&gt;$C$5+$D$5+1),"! يخلص بعد العرض بأكثر من يوم",IF(L29&lt;&gt;"نعم","! باقي تضبطه","✓ جاهز"))))))))))</f>
        <v/>
      </c>
    </row>
    <row r="30">
      <c r="A30" s="28" t="n">
        <v>20</v>
      </c>
      <c r="B30" s="29" t="n"/>
      <c r="C30" s="29" t="n"/>
      <c r="D30" s="29" t="n"/>
      <c r="E30" s="30" t="n"/>
      <c r="F30" s="31" t="n"/>
      <c r="G30" s="30" t="n"/>
      <c r="H30" s="31" t="n"/>
      <c r="I30" s="21" t="str">
        <f>IF(B30="","",IFERROR(VLOOKUP(B30,'وش يرجع لحاله'!$A$5:$F$16,2,FALSE),"اختر من القائمة"))</f>
        <v/>
      </c>
      <c r="J30" s="21" t="str">
        <f>IF(B30="","",IFERROR(VLOOKUP(B30,'وش يرجع لحاله'!$A$5:$F$16,4,FALSE),""))</f>
        <v/>
      </c>
      <c r="K30" s="29" t="n"/>
      <c r="L30" s="29" t="n"/>
      <c r="M30" s="21" t="str">
        <f>IF(B30="","",IF(OR(E30="",F30=""),"✗ حط يوم وساعة البداية",IF(OR(G30="",H30=""),"✗ حط يوم وساعة النهاية",IF(G30+H30&lt;=E30+F30,"✗ النهاية قبل البداية",IF(AND($C$4&lt;&gt;"",G30+H30&lt;$C$4+$D$4),"✗ يخلص قبل ما يبدأ العرض",IF(AND($C$5&lt;&gt;"",E30+F30&gt;$C$5+$D$5),"✗ يبدأ بعد ما يخلص العرض",IF(K30="","✗ اختر مين يرجّعه",IF(AND(LEFT(I30,2)="لا",K30="المنصة لحالها"),"✗ هذا ما يرجع لحاله",IF(AND($C$5&lt;&gt;"",G30+H30&gt;$C$5+$D$5+1),"! يخلص بعد العرض بأكثر من يوم",IF(L30&lt;&gt;"نعم","! باقي تضبطه","✓ جاهز"))))))))))</f>
        <v/>
      </c>
    </row>
    <row r="31">
      <c r="A31" s="28" t="n">
        <v>21</v>
      </c>
      <c r="B31" s="29" t="n"/>
      <c r="C31" s="29" t="n"/>
      <c r="D31" s="29" t="n"/>
      <c r="E31" s="30" t="n"/>
      <c r="F31" s="31" t="n"/>
      <c r="G31" s="30" t="n"/>
      <c r="H31" s="31" t="n"/>
      <c r="I31" s="21" t="str">
        <f>IF(B31="","",IFERROR(VLOOKUP(B31,'وش يرجع لحاله'!$A$5:$F$16,2,FALSE),"اختر من القائمة"))</f>
        <v/>
      </c>
      <c r="J31" s="21" t="str">
        <f>IF(B31="","",IFERROR(VLOOKUP(B31,'وش يرجع لحاله'!$A$5:$F$16,4,FALSE),""))</f>
        <v/>
      </c>
      <c r="K31" s="29" t="n"/>
      <c r="L31" s="29" t="n"/>
      <c r="M31" s="21" t="str">
        <f>IF(B31="","",IF(OR(E31="",F31=""),"✗ حط يوم وساعة البداية",IF(OR(G31="",H31=""),"✗ حط يوم وساعة النهاية",IF(G31+H31&lt;=E31+F31,"✗ النهاية قبل البداية",IF(AND($C$4&lt;&gt;"",G31+H31&lt;$C$4+$D$4),"✗ يخلص قبل ما يبدأ العرض",IF(AND($C$5&lt;&gt;"",E31+F31&gt;$C$5+$D$5),"✗ يبدأ بعد ما يخلص العرض",IF(K31="","✗ اختر مين يرجّعه",IF(AND(LEFT(I31,2)="لا",K31="المنصة لحالها"),"✗ هذا ما يرجع لحاله",IF(AND($C$5&lt;&gt;"",G31+H31&gt;$C$5+$D$5+1),"! يخلص بعد العرض بأكثر من يوم",IF(L31&lt;&gt;"نعم","! باقي تضبطه","✓ جاهز"))))))))))</f>
        <v/>
      </c>
    </row>
    <row r="32">
      <c r="A32" s="28" t="n">
        <v>22</v>
      </c>
      <c r="B32" s="29" t="n"/>
      <c r="C32" s="29" t="n"/>
      <c r="D32" s="29" t="n"/>
      <c r="E32" s="30" t="n"/>
      <c r="F32" s="31" t="n"/>
      <c r="G32" s="30" t="n"/>
      <c r="H32" s="31" t="n"/>
      <c r="I32" s="21" t="str">
        <f>IF(B32="","",IFERROR(VLOOKUP(B32,'وش يرجع لحاله'!$A$5:$F$16,2,FALSE),"اختر من القائمة"))</f>
        <v/>
      </c>
      <c r="J32" s="21" t="str">
        <f>IF(B32="","",IFERROR(VLOOKUP(B32,'وش يرجع لحاله'!$A$5:$F$16,4,FALSE),""))</f>
        <v/>
      </c>
      <c r="K32" s="29" t="n"/>
      <c r="L32" s="29" t="n"/>
      <c r="M32" s="21" t="str">
        <f>IF(B32="","",IF(OR(E32="",F32=""),"✗ حط يوم وساعة البداية",IF(OR(G32="",H32=""),"✗ حط يوم وساعة النهاية",IF(G32+H32&lt;=E32+F32,"✗ النهاية قبل البداية",IF(AND($C$4&lt;&gt;"",G32+H32&lt;$C$4+$D$4),"✗ يخلص قبل ما يبدأ العرض",IF(AND($C$5&lt;&gt;"",E32+F32&gt;$C$5+$D$5),"✗ يبدأ بعد ما يخلص العرض",IF(K32="","✗ اختر مين يرجّعه",IF(AND(LEFT(I32,2)="لا",K32="المنصة لحالها"),"✗ هذا ما يرجع لحاله",IF(AND($C$5&lt;&gt;"",G32+H32&gt;$C$5+$D$5+1),"! يخلص بعد العرض بأكثر من يوم",IF(L32&lt;&gt;"نعم","! باقي تضبطه","✓ جاهز"))))))))))</f>
        <v/>
      </c>
    </row>
    <row r="33">
      <c r="A33" s="28" t="n">
        <v>23</v>
      </c>
      <c r="B33" s="29" t="n"/>
      <c r="C33" s="29" t="n"/>
      <c r="D33" s="29" t="n"/>
      <c r="E33" s="30" t="n"/>
      <c r="F33" s="31" t="n"/>
      <c r="G33" s="30" t="n"/>
      <c r="H33" s="31" t="n"/>
      <c r="I33" s="21" t="str">
        <f>IF(B33="","",IFERROR(VLOOKUP(B33,'وش يرجع لحاله'!$A$5:$F$16,2,FALSE),"اختر من القائمة"))</f>
        <v/>
      </c>
      <c r="J33" s="21" t="str">
        <f>IF(B33="","",IFERROR(VLOOKUP(B33,'وش يرجع لحاله'!$A$5:$F$16,4,FALSE),""))</f>
        <v/>
      </c>
      <c r="K33" s="29" t="n"/>
      <c r="L33" s="29" t="n"/>
      <c r="M33" s="21" t="str">
        <f>IF(B33="","",IF(OR(E33="",F33=""),"✗ حط يوم وساعة البداية",IF(OR(G33="",H33=""),"✗ حط يوم وساعة النهاية",IF(G33+H33&lt;=E33+F33,"✗ النهاية قبل البداية",IF(AND($C$4&lt;&gt;"",G33+H33&lt;$C$4+$D$4),"✗ يخلص قبل ما يبدأ العرض",IF(AND($C$5&lt;&gt;"",E33+F33&gt;$C$5+$D$5),"✗ يبدأ بعد ما يخلص العرض",IF(K33="","✗ اختر مين يرجّعه",IF(AND(LEFT(I33,2)="لا",K33="المنصة لحالها"),"✗ هذا ما يرجع لحاله",IF(AND($C$5&lt;&gt;"",G33+H33&gt;$C$5+$D$5+1),"! يخلص بعد العرض بأكثر من يوم",IF(L33&lt;&gt;"نعم","! باقي تضبطه","✓ جاهز"))))))))))</f>
        <v/>
      </c>
    </row>
    <row r="34">
      <c r="A34" s="28" t="n">
        <v>24</v>
      </c>
      <c r="B34" s="29" t="n"/>
      <c r="C34" s="29" t="n"/>
      <c r="D34" s="29" t="n"/>
      <c r="E34" s="30" t="n"/>
      <c r="F34" s="31" t="n"/>
      <c r="G34" s="30" t="n"/>
      <c r="H34" s="31" t="n"/>
      <c r="I34" s="21" t="str">
        <f>IF(B34="","",IFERROR(VLOOKUP(B34,'وش يرجع لحاله'!$A$5:$F$16,2,FALSE),"اختر من القائمة"))</f>
        <v/>
      </c>
      <c r="J34" s="21" t="str">
        <f>IF(B34="","",IFERROR(VLOOKUP(B34,'وش يرجع لحاله'!$A$5:$F$16,4,FALSE),""))</f>
        <v/>
      </c>
      <c r="K34" s="29" t="n"/>
      <c r="L34" s="29" t="n"/>
      <c r="M34" s="21" t="str">
        <f>IF(B34="","",IF(OR(E34="",F34=""),"✗ حط يوم وساعة البداية",IF(OR(G34="",H34=""),"✗ حط يوم وساعة النهاية",IF(G34+H34&lt;=E34+F34,"✗ النهاية قبل البداية",IF(AND($C$4&lt;&gt;"",G34+H34&lt;$C$4+$D$4),"✗ يخلص قبل ما يبدأ العرض",IF(AND($C$5&lt;&gt;"",E34+F34&gt;$C$5+$D$5),"✗ يبدأ بعد ما يخلص العرض",IF(K34="","✗ اختر مين يرجّعه",IF(AND(LEFT(I34,2)="لا",K34="المنصة لحالها"),"✗ هذا ما يرجع لحاله",IF(AND($C$5&lt;&gt;"",G34+H34&gt;$C$5+$D$5+1),"! يخلص بعد العرض بأكثر من يوم",IF(L34&lt;&gt;"نعم","! باقي تضبطه","✓ جاهز"))))))))))</f>
        <v/>
      </c>
    </row>
    <row r="35">
      <c r="A35" s="28" t="n">
        <v>25</v>
      </c>
      <c r="B35" s="29" t="n"/>
      <c r="C35" s="29" t="n"/>
      <c r="D35" s="29" t="n"/>
      <c r="E35" s="30" t="n"/>
      <c r="F35" s="31" t="n"/>
      <c r="G35" s="30" t="n"/>
      <c r="H35" s="31" t="n"/>
      <c r="I35" s="21" t="str">
        <f>IF(B35="","",IFERROR(VLOOKUP(B35,'وش يرجع لحاله'!$A$5:$F$16,2,FALSE),"اختر من القائمة"))</f>
        <v/>
      </c>
      <c r="J35" s="21" t="str">
        <f>IF(B35="","",IFERROR(VLOOKUP(B35,'وش يرجع لحاله'!$A$5:$F$16,4,FALSE),""))</f>
        <v/>
      </c>
      <c r="K35" s="29" t="n"/>
      <c r="L35" s="29" t="n"/>
      <c r="M35" s="21" t="str">
        <f>IF(B35="","",IF(OR(E35="",F35=""),"✗ حط يوم وساعة البداية",IF(OR(G35="",H35=""),"✗ حط يوم وساعة النهاية",IF(G35+H35&lt;=E35+F35,"✗ النهاية قبل البداية",IF(AND($C$4&lt;&gt;"",G35+H35&lt;$C$4+$D$4),"✗ يخلص قبل ما يبدأ العرض",IF(AND($C$5&lt;&gt;"",E35+F35&gt;$C$5+$D$5),"✗ يبدأ بعد ما يخلص العرض",IF(K35="","✗ اختر مين يرجّعه",IF(AND(LEFT(I35,2)="لا",K35="المنصة لحالها"),"✗ هذا ما يرجع لحاله",IF(AND($C$5&lt;&gt;"",G35+H35&gt;$C$5+$D$5+1),"! يخلص بعد العرض بأكثر من يوم",IF(L35&lt;&gt;"نعم","! باقي تضبطه","✓ جاهز"))))))))))</f>
        <v/>
      </c>
    </row>
    <row r="36">
      <c r="A36" s="28" t="n">
        <v>26</v>
      </c>
      <c r="B36" s="29" t="n"/>
      <c r="C36" s="29" t="n"/>
      <c r="D36" s="29" t="n"/>
      <c r="E36" s="30" t="n"/>
      <c r="F36" s="31" t="n"/>
      <c r="G36" s="30" t="n"/>
      <c r="H36" s="31" t="n"/>
      <c r="I36" s="21" t="str">
        <f>IF(B36="","",IFERROR(VLOOKUP(B36,'وش يرجع لحاله'!$A$5:$F$16,2,FALSE),"اختر من القائمة"))</f>
        <v/>
      </c>
      <c r="J36" s="21" t="str">
        <f>IF(B36="","",IFERROR(VLOOKUP(B36,'وش يرجع لحاله'!$A$5:$F$16,4,FALSE),""))</f>
        <v/>
      </c>
      <c r="K36" s="29" t="n"/>
      <c r="L36" s="29" t="n"/>
      <c r="M36" s="21" t="str">
        <f>IF(B36="","",IF(OR(E36="",F36=""),"✗ حط يوم وساعة البداية",IF(OR(G36="",H36=""),"✗ حط يوم وساعة النهاية",IF(G36+H36&lt;=E36+F36,"✗ النهاية قبل البداية",IF(AND($C$4&lt;&gt;"",G36+H36&lt;$C$4+$D$4),"✗ يخلص قبل ما يبدأ العرض",IF(AND($C$5&lt;&gt;"",E36+F36&gt;$C$5+$D$5),"✗ يبدأ بعد ما يخلص العرض",IF(K36="","✗ اختر مين يرجّعه",IF(AND(LEFT(I36,2)="لا",K36="المنصة لحالها"),"✗ هذا ما يرجع لحاله",IF(AND($C$5&lt;&gt;"",G36+H36&gt;$C$5+$D$5+1),"! يخلص بعد العرض بأكثر من يوم",IF(L36&lt;&gt;"نعم","! باقي تضبطه","✓ جاهز"))))))))))</f>
        <v/>
      </c>
    </row>
    <row r="37">
      <c r="A37" s="28" t="n">
        <v>27</v>
      </c>
      <c r="B37" s="29" t="n"/>
      <c r="C37" s="29" t="n"/>
      <c r="D37" s="29" t="n"/>
      <c r="E37" s="30" t="n"/>
      <c r="F37" s="31" t="n"/>
      <c r="G37" s="30" t="n"/>
      <c r="H37" s="31" t="n"/>
      <c r="I37" s="21" t="str">
        <f>IF(B37="","",IFERROR(VLOOKUP(B37,'وش يرجع لحاله'!$A$5:$F$16,2,FALSE),"اختر من القائمة"))</f>
        <v/>
      </c>
      <c r="J37" s="21" t="str">
        <f>IF(B37="","",IFERROR(VLOOKUP(B37,'وش يرجع لحاله'!$A$5:$F$16,4,FALSE),""))</f>
        <v/>
      </c>
      <c r="K37" s="29" t="n"/>
      <c r="L37" s="29" t="n"/>
      <c r="M37" s="21" t="str">
        <f>IF(B37="","",IF(OR(E37="",F37=""),"✗ حط يوم وساعة البداية",IF(OR(G37="",H37=""),"✗ حط يوم وساعة النهاية",IF(G37+H37&lt;=E37+F37,"✗ النهاية قبل البداية",IF(AND($C$4&lt;&gt;"",G37+H37&lt;$C$4+$D$4),"✗ يخلص قبل ما يبدأ العرض",IF(AND($C$5&lt;&gt;"",E37+F37&gt;$C$5+$D$5),"✗ يبدأ بعد ما يخلص العرض",IF(K37="","✗ اختر مين يرجّعه",IF(AND(LEFT(I37,2)="لا",K37="المنصة لحالها"),"✗ هذا ما يرجع لحاله",IF(AND($C$5&lt;&gt;"",G37+H37&gt;$C$5+$D$5+1),"! يخلص بعد العرض بأكثر من يوم",IF(L37&lt;&gt;"نعم","! باقي تضبطه","✓ جاهز"))))))))))</f>
        <v/>
      </c>
    </row>
    <row r="38">
      <c r="A38" s="28" t="n">
        <v>28</v>
      </c>
      <c r="B38" s="29" t="n"/>
      <c r="C38" s="29" t="n"/>
      <c r="D38" s="29" t="n"/>
      <c r="E38" s="30" t="n"/>
      <c r="F38" s="31" t="n"/>
      <c r="G38" s="30" t="n"/>
      <c r="H38" s="31" t="n"/>
      <c r="I38" s="21" t="str">
        <f>IF(B38="","",IFERROR(VLOOKUP(B38,'وش يرجع لحاله'!$A$5:$F$16,2,FALSE),"اختر من القائمة"))</f>
        <v/>
      </c>
      <c r="J38" s="21" t="str">
        <f>IF(B38="","",IFERROR(VLOOKUP(B38,'وش يرجع لحاله'!$A$5:$F$16,4,FALSE),""))</f>
        <v/>
      </c>
      <c r="K38" s="29" t="n"/>
      <c r="L38" s="29" t="n"/>
      <c r="M38" s="21" t="str">
        <f>IF(B38="","",IF(OR(E38="",F38=""),"✗ حط يوم وساعة البداية",IF(OR(G38="",H38=""),"✗ حط يوم وساعة النهاية",IF(G38+H38&lt;=E38+F38,"✗ النهاية قبل البداية",IF(AND($C$4&lt;&gt;"",G38+H38&lt;$C$4+$D$4),"✗ يخلص قبل ما يبدأ العرض",IF(AND($C$5&lt;&gt;"",E38+F38&gt;$C$5+$D$5),"✗ يبدأ بعد ما يخلص العرض",IF(K38="","✗ اختر مين يرجّعه",IF(AND(LEFT(I38,2)="لا",K38="المنصة لحالها"),"✗ هذا ما يرجع لحاله",IF(AND($C$5&lt;&gt;"",G38+H38&gt;$C$5+$D$5+1),"! يخلص بعد العرض بأكثر من يوم",IF(L38&lt;&gt;"نعم","! باقي تضبطه","✓ جاهز"))))))))))</f>
        <v/>
      </c>
    </row>
    <row r="39">
      <c r="A39" s="28" t="n">
        <v>29</v>
      </c>
      <c r="B39" s="29" t="n"/>
      <c r="C39" s="29" t="n"/>
      <c r="D39" s="29" t="n"/>
      <c r="E39" s="30" t="n"/>
      <c r="F39" s="31" t="n"/>
      <c r="G39" s="30" t="n"/>
      <c r="H39" s="31" t="n"/>
      <c r="I39" s="21" t="str">
        <f>IF(B39="","",IFERROR(VLOOKUP(B39,'وش يرجع لحاله'!$A$5:$F$16,2,FALSE),"اختر من القائمة"))</f>
        <v/>
      </c>
      <c r="J39" s="21" t="str">
        <f>IF(B39="","",IFERROR(VLOOKUP(B39,'وش يرجع لحاله'!$A$5:$F$16,4,FALSE),""))</f>
        <v/>
      </c>
      <c r="K39" s="29" t="n"/>
      <c r="L39" s="29" t="n"/>
      <c r="M39" s="21" t="str">
        <f>IF(B39="","",IF(OR(E39="",F39=""),"✗ حط يوم وساعة البداية",IF(OR(G39="",H39=""),"✗ حط يوم وساعة النهاية",IF(G39+H39&lt;=E39+F39,"✗ النهاية قبل البداية",IF(AND($C$4&lt;&gt;"",G39+H39&lt;$C$4+$D$4),"✗ يخلص قبل ما يبدأ العرض",IF(AND($C$5&lt;&gt;"",E39+F39&gt;$C$5+$D$5),"✗ يبدأ بعد ما يخلص العرض",IF(K39="","✗ اختر مين يرجّعه",IF(AND(LEFT(I39,2)="لا",K39="المنصة لحالها"),"✗ هذا ما يرجع لحاله",IF(AND($C$5&lt;&gt;"",G39+H39&gt;$C$5+$D$5+1),"! يخلص بعد العرض بأكثر من يوم",IF(L39&lt;&gt;"نعم","! باقي تضبطه","✓ جاهز"))))))))))</f>
        <v/>
      </c>
    </row>
    <row r="40">
      <c r="A40" s="28" t="n">
        <v>30</v>
      </c>
      <c r="B40" s="29" t="n"/>
      <c r="C40" s="29" t="n"/>
      <c r="D40" s="29" t="n"/>
      <c r="E40" s="30" t="n"/>
      <c r="F40" s="31" t="n"/>
      <c r="G40" s="30" t="n"/>
      <c r="H40" s="31" t="n"/>
      <c r="I40" s="21" t="str">
        <f>IF(B40="","",IFERROR(VLOOKUP(B40,'وش يرجع لحاله'!$A$5:$F$16,2,FALSE),"اختر من القائمة"))</f>
        <v/>
      </c>
      <c r="J40" s="21" t="str">
        <f>IF(B40="","",IFERROR(VLOOKUP(B40,'وش يرجع لحاله'!$A$5:$F$16,4,FALSE),""))</f>
        <v/>
      </c>
      <c r="K40" s="29" t="n"/>
      <c r="L40" s="29" t="n"/>
      <c r="M40" s="21" t="str">
        <f>IF(B40="","",IF(OR(E40="",F40=""),"✗ حط يوم وساعة البداية",IF(OR(G40="",H40=""),"✗ حط يوم وساعة النهاية",IF(G40+H40&lt;=E40+F40,"✗ النهاية قبل البداية",IF(AND($C$4&lt;&gt;"",G40+H40&lt;$C$4+$D$4),"✗ يخلص قبل ما يبدأ العرض",IF(AND($C$5&lt;&gt;"",E40+F40&gt;$C$5+$D$5),"✗ يبدأ بعد ما يخلص العرض",IF(K40="","✗ اختر مين يرجّعه",IF(AND(LEFT(I40,2)="لا",K40="المنصة لحالها"),"✗ هذا ما يرجع لحاله",IF(AND($C$5&lt;&gt;"",G40+H40&gt;$C$5+$D$5+1),"! يخلص بعد العرض بأكثر من يوم",IF(L40&lt;&gt;"نعم","! باقي تضبطه","✓ جاهز"))))))))))</f>
        <v/>
      </c>
    </row>
    <row r="41">
      <c r="A41" s="28" t="n">
        <v>31</v>
      </c>
      <c r="B41" s="29" t="n"/>
      <c r="C41" s="29" t="n"/>
      <c r="D41" s="29" t="n"/>
      <c r="E41" s="30" t="n"/>
      <c r="F41" s="31" t="n"/>
      <c r="G41" s="30" t="n"/>
      <c r="H41" s="31" t="n"/>
      <c r="I41" s="21" t="str">
        <f>IF(B41="","",IFERROR(VLOOKUP(B41,'وش يرجع لحاله'!$A$5:$F$16,2,FALSE),"اختر من القائمة"))</f>
        <v/>
      </c>
      <c r="J41" s="21" t="str">
        <f>IF(B41="","",IFERROR(VLOOKUP(B41,'وش يرجع لحاله'!$A$5:$F$16,4,FALSE),""))</f>
        <v/>
      </c>
      <c r="K41" s="29" t="n"/>
      <c r="L41" s="29" t="n"/>
      <c r="M41" s="21" t="str">
        <f>IF(B41="","",IF(OR(E41="",F41=""),"✗ حط يوم وساعة البداية",IF(OR(G41="",H41=""),"✗ حط يوم وساعة النهاية",IF(G41+H41&lt;=E41+F41,"✗ النهاية قبل البداية",IF(AND($C$4&lt;&gt;"",G41+H41&lt;$C$4+$D$4),"✗ يخلص قبل ما يبدأ العرض",IF(AND($C$5&lt;&gt;"",E41+F41&gt;$C$5+$D$5),"✗ يبدأ بعد ما يخلص العرض",IF(K41="","✗ اختر مين يرجّعه",IF(AND(LEFT(I41,2)="لا",K41="المنصة لحالها"),"✗ هذا ما يرجع لحاله",IF(AND($C$5&lt;&gt;"",G41+H41&gt;$C$5+$D$5+1),"! يخلص بعد العرض بأكثر من يوم",IF(L41&lt;&gt;"نعم","! باقي تضبطه","✓ جاهز"))))))))))</f>
        <v/>
      </c>
    </row>
    <row r="42">
      <c r="A42" s="28" t="n">
        <v>32</v>
      </c>
      <c r="B42" s="29" t="n"/>
      <c r="C42" s="29" t="n"/>
      <c r="D42" s="29" t="n"/>
      <c r="E42" s="30" t="n"/>
      <c r="F42" s="31" t="n"/>
      <c r="G42" s="30" t="n"/>
      <c r="H42" s="31" t="n"/>
      <c r="I42" s="21" t="str">
        <f>IF(B42="","",IFERROR(VLOOKUP(B42,'وش يرجع لحاله'!$A$5:$F$16,2,FALSE),"اختر من القائمة"))</f>
        <v/>
      </c>
      <c r="J42" s="21" t="str">
        <f>IF(B42="","",IFERROR(VLOOKUP(B42,'وش يرجع لحاله'!$A$5:$F$16,4,FALSE),""))</f>
        <v/>
      </c>
      <c r="K42" s="29" t="n"/>
      <c r="L42" s="29" t="n"/>
      <c r="M42" s="21" t="str">
        <f>IF(B42="","",IF(OR(E42="",F42=""),"✗ حط يوم وساعة البداية",IF(OR(G42="",H42=""),"✗ حط يوم وساعة النهاية",IF(G42+H42&lt;=E42+F42,"✗ النهاية قبل البداية",IF(AND($C$4&lt;&gt;"",G42+H42&lt;$C$4+$D$4),"✗ يخلص قبل ما يبدأ العرض",IF(AND($C$5&lt;&gt;"",E42+F42&gt;$C$5+$D$5),"✗ يبدأ بعد ما يخلص العرض",IF(K42="","✗ اختر مين يرجّعه",IF(AND(LEFT(I42,2)="لا",K42="المنصة لحالها"),"✗ هذا ما يرجع لحاله",IF(AND($C$5&lt;&gt;"",G42+H42&gt;$C$5+$D$5+1),"! يخلص بعد العرض بأكثر من يوم",IF(L42&lt;&gt;"نعم","! باقي تضبطه","✓ جاهز"))))))))))</f>
        <v/>
      </c>
    </row>
    <row r="43">
      <c r="A43" s="28" t="n">
        <v>33</v>
      </c>
      <c r="B43" s="29" t="n"/>
      <c r="C43" s="29" t="n"/>
      <c r="D43" s="29" t="n"/>
      <c r="E43" s="30" t="n"/>
      <c r="F43" s="31" t="n"/>
      <c r="G43" s="30" t="n"/>
      <c r="H43" s="31" t="n"/>
      <c r="I43" s="21" t="str">
        <f>IF(B43="","",IFERROR(VLOOKUP(B43,'وش يرجع لحاله'!$A$5:$F$16,2,FALSE),"اختر من القائمة"))</f>
        <v/>
      </c>
      <c r="J43" s="21" t="str">
        <f>IF(B43="","",IFERROR(VLOOKUP(B43,'وش يرجع لحاله'!$A$5:$F$16,4,FALSE),""))</f>
        <v/>
      </c>
      <c r="K43" s="29" t="n"/>
      <c r="L43" s="29" t="n"/>
      <c r="M43" s="21" t="str">
        <f>IF(B43="","",IF(OR(E43="",F43=""),"✗ حط يوم وساعة البداية",IF(OR(G43="",H43=""),"✗ حط يوم وساعة النهاية",IF(G43+H43&lt;=E43+F43,"✗ النهاية قبل البداية",IF(AND($C$4&lt;&gt;"",G43+H43&lt;$C$4+$D$4),"✗ يخلص قبل ما يبدأ العرض",IF(AND($C$5&lt;&gt;"",E43+F43&gt;$C$5+$D$5),"✗ يبدأ بعد ما يخلص العرض",IF(K43="","✗ اختر مين يرجّعه",IF(AND(LEFT(I43,2)="لا",K43="المنصة لحالها"),"✗ هذا ما يرجع لحاله",IF(AND($C$5&lt;&gt;"",G43+H43&gt;$C$5+$D$5+1),"! يخلص بعد العرض بأكثر من يوم",IF(L43&lt;&gt;"نعم","! باقي تضبطه","✓ جاهز"))))))))))</f>
        <v/>
      </c>
    </row>
    <row r="44">
      <c r="A44" s="28" t="n">
        <v>34</v>
      </c>
      <c r="B44" s="29" t="n"/>
      <c r="C44" s="29" t="n"/>
      <c r="D44" s="29" t="n"/>
      <c r="E44" s="30" t="n"/>
      <c r="F44" s="31" t="n"/>
      <c r="G44" s="30" t="n"/>
      <c r="H44" s="31" t="n"/>
      <c r="I44" s="21" t="str">
        <f>IF(B44="","",IFERROR(VLOOKUP(B44,'وش يرجع لحاله'!$A$5:$F$16,2,FALSE),"اختر من القائمة"))</f>
        <v/>
      </c>
      <c r="J44" s="21" t="str">
        <f>IF(B44="","",IFERROR(VLOOKUP(B44,'وش يرجع لحاله'!$A$5:$F$16,4,FALSE),""))</f>
        <v/>
      </c>
      <c r="K44" s="29" t="n"/>
      <c r="L44" s="29" t="n"/>
      <c r="M44" s="21" t="str">
        <f>IF(B44="","",IF(OR(E44="",F44=""),"✗ حط يوم وساعة البداية",IF(OR(G44="",H44=""),"✗ حط يوم وساعة النهاية",IF(G44+H44&lt;=E44+F44,"✗ النهاية قبل البداية",IF(AND($C$4&lt;&gt;"",G44+H44&lt;$C$4+$D$4),"✗ يخلص قبل ما يبدأ العرض",IF(AND($C$5&lt;&gt;"",E44+F44&gt;$C$5+$D$5),"✗ يبدأ بعد ما يخلص العرض",IF(K44="","✗ اختر مين يرجّعه",IF(AND(LEFT(I44,2)="لا",K44="المنصة لحالها"),"✗ هذا ما يرجع لحاله",IF(AND($C$5&lt;&gt;"",G44+H44&gt;$C$5+$D$5+1),"! يخلص بعد العرض بأكثر من يوم",IF(L44&lt;&gt;"نعم","! باقي تضبطه","✓ جاهز"))))))))))</f>
        <v/>
      </c>
    </row>
    <row r="45">
      <c r="A45" s="28" t="n">
        <v>35</v>
      </c>
      <c r="B45" s="29" t="n"/>
      <c r="C45" s="29" t="n"/>
      <c r="D45" s="29" t="n"/>
      <c r="E45" s="30" t="n"/>
      <c r="F45" s="31" t="n"/>
      <c r="G45" s="30" t="n"/>
      <c r="H45" s="31" t="n"/>
      <c r="I45" s="21" t="str">
        <f>IF(B45="","",IFERROR(VLOOKUP(B45,'وش يرجع لحاله'!$A$5:$F$16,2,FALSE),"اختر من القائمة"))</f>
        <v/>
      </c>
      <c r="J45" s="21" t="str">
        <f>IF(B45="","",IFERROR(VLOOKUP(B45,'وش يرجع لحاله'!$A$5:$F$16,4,FALSE),""))</f>
        <v/>
      </c>
      <c r="K45" s="29" t="n"/>
      <c r="L45" s="29" t="n"/>
      <c r="M45" s="21" t="str">
        <f>IF(B45="","",IF(OR(E45="",F45=""),"✗ حط يوم وساعة البداية",IF(OR(G45="",H45=""),"✗ حط يوم وساعة النهاية",IF(G45+H45&lt;=E45+F45,"✗ النهاية قبل البداية",IF(AND($C$4&lt;&gt;"",G45+H45&lt;$C$4+$D$4),"✗ يخلص قبل ما يبدأ العرض",IF(AND($C$5&lt;&gt;"",E45+F45&gt;$C$5+$D$5),"✗ يبدأ بعد ما يخلص العرض",IF(K45="","✗ اختر مين يرجّعه",IF(AND(LEFT(I45,2)="لا",K45="المنصة لحالها"),"✗ هذا ما يرجع لحاله",IF(AND($C$5&lt;&gt;"",G45+H45&gt;$C$5+$D$5+1),"! يخلص بعد العرض بأكثر من يوم",IF(L45&lt;&gt;"نعم","! باقي تضبطه","✓ جاهز"))))))))))</f>
        <v/>
      </c>
    </row>
    <row r="46">
      <c r="A46" s="28" t="n">
        <v>36</v>
      </c>
      <c r="B46" s="29" t="n"/>
      <c r="C46" s="29" t="n"/>
      <c r="D46" s="29" t="n"/>
      <c r="E46" s="30" t="n"/>
      <c r="F46" s="31" t="n"/>
      <c r="G46" s="30" t="n"/>
      <c r="H46" s="31" t="n"/>
      <c r="I46" s="21" t="str">
        <f>IF(B46="","",IFERROR(VLOOKUP(B46,'وش يرجع لحاله'!$A$5:$F$16,2,FALSE),"اختر من القائمة"))</f>
        <v/>
      </c>
      <c r="J46" s="21" t="str">
        <f>IF(B46="","",IFERROR(VLOOKUP(B46,'وش يرجع لحاله'!$A$5:$F$16,4,FALSE),""))</f>
        <v/>
      </c>
      <c r="K46" s="29" t="n"/>
      <c r="L46" s="29" t="n"/>
      <c r="M46" s="21" t="str">
        <f>IF(B46="","",IF(OR(E46="",F46=""),"✗ حط يوم وساعة البداية",IF(OR(G46="",H46=""),"✗ حط يوم وساعة النهاية",IF(G46+H46&lt;=E46+F46,"✗ النهاية قبل البداية",IF(AND($C$4&lt;&gt;"",G46+H46&lt;$C$4+$D$4),"✗ يخلص قبل ما يبدأ العرض",IF(AND($C$5&lt;&gt;"",E46+F46&gt;$C$5+$D$5),"✗ يبدأ بعد ما يخلص العرض",IF(K46="","✗ اختر مين يرجّعه",IF(AND(LEFT(I46,2)="لا",K46="المنصة لحالها"),"✗ هذا ما يرجع لحاله",IF(AND($C$5&lt;&gt;"",G46+H46&gt;$C$5+$D$5+1),"! يخلص بعد العرض بأكثر من يوم",IF(L46&lt;&gt;"نعم","! باقي تضبطه","✓ جاهز"))))))))))</f>
        <v/>
      </c>
    </row>
    <row r="47">
      <c r="A47" s="28" t="n">
        <v>37</v>
      </c>
      <c r="B47" s="29" t="n"/>
      <c r="C47" s="29" t="n"/>
      <c r="D47" s="29" t="n"/>
      <c r="E47" s="30" t="n"/>
      <c r="F47" s="31" t="n"/>
      <c r="G47" s="30" t="n"/>
      <c r="H47" s="31" t="n"/>
      <c r="I47" s="21" t="str">
        <f>IF(B47="","",IFERROR(VLOOKUP(B47,'وش يرجع لحاله'!$A$5:$F$16,2,FALSE),"اختر من القائمة"))</f>
        <v/>
      </c>
      <c r="J47" s="21" t="str">
        <f>IF(B47="","",IFERROR(VLOOKUP(B47,'وش يرجع لحاله'!$A$5:$F$16,4,FALSE),""))</f>
        <v/>
      </c>
      <c r="K47" s="29" t="n"/>
      <c r="L47" s="29" t="n"/>
      <c r="M47" s="21" t="str">
        <f>IF(B47="","",IF(OR(E47="",F47=""),"✗ حط يوم وساعة البداية",IF(OR(G47="",H47=""),"✗ حط يوم وساعة النهاية",IF(G47+H47&lt;=E47+F47,"✗ النهاية قبل البداية",IF(AND($C$4&lt;&gt;"",G47+H47&lt;$C$4+$D$4),"✗ يخلص قبل ما يبدأ العرض",IF(AND($C$5&lt;&gt;"",E47+F47&gt;$C$5+$D$5),"✗ يبدأ بعد ما يخلص العرض",IF(K47="","✗ اختر مين يرجّعه",IF(AND(LEFT(I47,2)="لا",K47="المنصة لحالها"),"✗ هذا ما يرجع لحاله",IF(AND($C$5&lt;&gt;"",G47+H47&gt;$C$5+$D$5+1),"! يخلص بعد العرض بأكثر من يوم",IF(L47&lt;&gt;"نعم","! باقي تضبطه","✓ جاهز"))))))))))</f>
        <v/>
      </c>
    </row>
    <row r="48">
      <c r="A48" s="28" t="n">
        <v>38</v>
      </c>
      <c r="B48" s="29" t="n"/>
      <c r="C48" s="29" t="n"/>
      <c r="D48" s="29" t="n"/>
      <c r="E48" s="30" t="n"/>
      <c r="F48" s="31" t="n"/>
      <c r="G48" s="30" t="n"/>
      <c r="H48" s="31" t="n"/>
      <c r="I48" s="21" t="str">
        <f>IF(B48="","",IFERROR(VLOOKUP(B48,'وش يرجع لحاله'!$A$5:$F$16,2,FALSE),"اختر من القائمة"))</f>
        <v/>
      </c>
      <c r="J48" s="21" t="str">
        <f>IF(B48="","",IFERROR(VLOOKUP(B48,'وش يرجع لحاله'!$A$5:$F$16,4,FALSE),""))</f>
        <v/>
      </c>
      <c r="K48" s="29" t="n"/>
      <c r="L48" s="29" t="n"/>
      <c r="M48" s="21" t="str">
        <f>IF(B48="","",IF(OR(E48="",F48=""),"✗ حط يوم وساعة البداية",IF(OR(G48="",H48=""),"✗ حط يوم وساعة النهاية",IF(G48+H48&lt;=E48+F48,"✗ النهاية قبل البداية",IF(AND($C$4&lt;&gt;"",G48+H48&lt;$C$4+$D$4),"✗ يخلص قبل ما يبدأ العرض",IF(AND($C$5&lt;&gt;"",E48+F48&gt;$C$5+$D$5),"✗ يبدأ بعد ما يخلص العرض",IF(K48="","✗ اختر مين يرجّعه",IF(AND(LEFT(I48,2)="لا",K48="المنصة لحالها"),"✗ هذا ما يرجع لحاله",IF(AND($C$5&lt;&gt;"",G48+H48&gt;$C$5+$D$5+1),"! يخلص بعد العرض بأكثر من يوم",IF(L48&lt;&gt;"نعم","! باقي تضبطه","✓ جاهز"))))))))))</f>
        <v/>
      </c>
    </row>
    <row r="49">
      <c r="A49" s="28" t="n">
        <v>39</v>
      </c>
      <c r="B49" s="29" t="n"/>
      <c r="C49" s="29" t="n"/>
      <c r="D49" s="29" t="n"/>
      <c r="E49" s="30" t="n"/>
      <c r="F49" s="31" t="n"/>
      <c r="G49" s="30" t="n"/>
      <c r="H49" s="31" t="n"/>
      <c r="I49" s="21" t="str">
        <f>IF(B49="","",IFERROR(VLOOKUP(B49,'وش يرجع لحاله'!$A$5:$F$16,2,FALSE),"اختر من القائمة"))</f>
        <v/>
      </c>
      <c r="J49" s="21" t="str">
        <f>IF(B49="","",IFERROR(VLOOKUP(B49,'وش يرجع لحاله'!$A$5:$F$16,4,FALSE),""))</f>
        <v/>
      </c>
      <c r="K49" s="29" t="n"/>
      <c r="L49" s="29" t="n"/>
      <c r="M49" s="21" t="str">
        <f>IF(B49="","",IF(OR(E49="",F49=""),"✗ حط يوم وساعة البداية",IF(OR(G49="",H49=""),"✗ حط يوم وساعة النهاية",IF(G49+H49&lt;=E49+F49,"✗ النهاية قبل البداية",IF(AND($C$4&lt;&gt;"",G49+H49&lt;$C$4+$D$4),"✗ يخلص قبل ما يبدأ العرض",IF(AND($C$5&lt;&gt;"",E49+F49&gt;$C$5+$D$5),"✗ يبدأ بعد ما يخلص العرض",IF(K49="","✗ اختر مين يرجّعه",IF(AND(LEFT(I49,2)="لا",K49="المنصة لحالها"),"✗ هذا ما يرجع لحاله",IF(AND($C$5&lt;&gt;"",G49+H49&gt;$C$5+$D$5+1),"! يخلص بعد العرض بأكثر من يوم",IF(L49&lt;&gt;"نعم","! باقي تضبطه","✓ جاهز"))))))))))</f>
        <v/>
      </c>
    </row>
    <row r="50">
      <c r="A50" s="28" t="n">
        <v>40</v>
      </c>
      <c r="B50" s="29" t="n"/>
      <c r="C50" s="29" t="n"/>
      <c r="D50" s="29" t="n"/>
      <c r="E50" s="30" t="n"/>
      <c r="F50" s="31" t="n"/>
      <c r="G50" s="30" t="n"/>
      <c r="H50" s="31" t="n"/>
      <c r="I50" s="21" t="str">
        <f>IF(B50="","",IFERROR(VLOOKUP(B50,'وش يرجع لحاله'!$A$5:$F$16,2,FALSE),"اختر من القائمة"))</f>
        <v/>
      </c>
      <c r="J50" s="21" t="str">
        <f>IF(B50="","",IFERROR(VLOOKUP(B50,'وش يرجع لحاله'!$A$5:$F$16,4,FALSE),""))</f>
        <v/>
      </c>
      <c r="K50" s="29" t="n"/>
      <c r="L50" s="29" t="n"/>
      <c r="M50" s="21" t="str">
        <f>IF(B50="","",IF(OR(E50="",F50=""),"✗ حط يوم وساعة البداية",IF(OR(G50="",H50=""),"✗ حط يوم وساعة النهاية",IF(G50+H50&lt;=E50+F50,"✗ النهاية قبل البداية",IF(AND($C$4&lt;&gt;"",G50+H50&lt;$C$4+$D$4),"✗ يخلص قبل ما يبدأ العرض",IF(AND($C$5&lt;&gt;"",E50+F50&gt;$C$5+$D$5),"✗ يبدأ بعد ما يخلص العرض",IF(K50="","✗ اختر مين يرجّعه",IF(AND(LEFT(I50,2)="لا",K50="المنصة لحالها"),"✗ هذا ما يرجع لحاله",IF(AND($C$5&lt;&gt;"",G50+H50&gt;$C$5+$D$5+1),"! يخلص بعد العرض بأكثر من يوم",IF(L50&lt;&gt;"نعم","! باقي تضبطه","✓ جاهز"))))))))))</f>
        <v/>
      </c>
    </row>
    <row r="51">
      <c r="A51" s="28" t="n">
        <v>41</v>
      </c>
      <c r="B51" s="29" t="n"/>
      <c r="C51" s="29" t="n"/>
      <c r="D51" s="29" t="n"/>
      <c r="E51" s="30" t="n"/>
      <c r="F51" s="31" t="n"/>
      <c r="G51" s="30" t="n"/>
      <c r="H51" s="31" t="n"/>
      <c r="I51" s="21" t="str">
        <f>IF(B51="","",IFERROR(VLOOKUP(B51,'وش يرجع لحاله'!$A$5:$F$16,2,FALSE),"اختر من القائمة"))</f>
        <v/>
      </c>
      <c r="J51" s="21" t="str">
        <f>IF(B51="","",IFERROR(VLOOKUP(B51,'وش يرجع لحاله'!$A$5:$F$16,4,FALSE),""))</f>
        <v/>
      </c>
      <c r="K51" s="29" t="n"/>
      <c r="L51" s="29" t="n"/>
      <c r="M51" s="21" t="str">
        <f>IF(B51="","",IF(OR(E51="",F51=""),"✗ حط يوم وساعة البداية",IF(OR(G51="",H51=""),"✗ حط يوم وساعة النهاية",IF(G51+H51&lt;=E51+F51,"✗ النهاية قبل البداية",IF(AND($C$4&lt;&gt;"",G51+H51&lt;$C$4+$D$4),"✗ يخلص قبل ما يبدأ العرض",IF(AND($C$5&lt;&gt;"",E51+F51&gt;$C$5+$D$5),"✗ يبدأ بعد ما يخلص العرض",IF(K51="","✗ اختر مين يرجّعه",IF(AND(LEFT(I51,2)="لا",K51="المنصة لحالها"),"✗ هذا ما يرجع لحاله",IF(AND($C$5&lt;&gt;"",G51+H51&gt;$C$5+$D$5+1),"! يخلص بعد العرض بأكثر من يوم",IF(L51&lt;&gt;"نعم","! باقي تضبطه","✓ جاهز"))))))))))</f>
        <v/>
      </c>
    </row>
    <row r="52">
      <c r="A52" s="28" t="n">
        <v>42</v>
      </c>
      <c r="B52" s="29" t="n"/>
      <c r="C52" s="29" t="n"/>
      <c r="D52" s="29" t="n"/>
      <c r="E52" s="30" t="n"/>
      <c r="F52" s="31" t="n"/>
      <c r="G52" s="30" t="n"/>
      <c r="H52" s="31" t="n"/>
      <c r="I52" s="21" t="str">
        <f>IF(B52="","",IFERROR(VLOOKUP(B52,'وش يرجع لحاله'!$A$5:$F$16,2,FALSE),"اختر من القائمة"))</f>
        <v/>
      </c>
      <c r="J52" s="21" t="str">
        <f>IF(B52="","",IFERROR(VLOOKUP(B52,'وش يرجع لحاله'!$A$5:$F$16,4,FALSE),""))</f>
        <v/>
      </c>
      <c r="K52" s="29" t="n"/>
      <c r="L52" s="29" t="n"/>
      <c r="M52" s="21" t="str">
        <f>IF(B52="","",IF(OR(E52="",F52=""),"✗ حط يوم وساعة البداية",IF(OR(G52="",H52=""),"✗ حط يوم وساعة النهاية",IF(G52+H52&lt;=E52+F52,"✗ النهاية قبل البداية",IF(AND($C$4&lt;&gt;"",G52+H52&lt;$C$4+$D$4),"✗ يخلص قبل ما يبدأ العرض",IF(AND($C$5&lt;&gt;"",E52+F52&gt;$C$5+$D$5),"✗ يبدأ بعد ما يخلص العرض",IF(K52="","✗ اختر مين يرجّعه",IF(AND(LEFT(I52,2)="لا",K52="المنصة لحالها"),"✗ هذا ما يرجع لحاله",IF(AND($C$5&lt;&gt;"",G52+H52&gt;$C$5+$D$5+1),"! يخلص بعد العرض بأكثر من يوم",IF(L52&lt;&gt;"نعم","! باقي تضبطه","✓ جاهز"))))))))))</f>
        <v/>
      </c>
    </row>
    <row r="53">
      <c r="A53" s="28" t="n">
        <v>43</v>
      </c>
      <c r="B53" s="29" t="n"/>
      <c r="C53" s="29" t="n"/>
      <c r="D53" s="29" t="n"/>
      <c r="E53" s="30" t="n"/>
      <c r="F53" s="31" t="n"/>
      <c r="G53" s="30" t="n"/>
      <c r="H53" s="31" t="n"/>
      <c r="I53" s="21" t="str">
        <f>IF(B53="","",IFERROR(VLOOKUP(B53,'وش يرجع لحاله'!$A$5:$F$16,2,FALSE),"اختر من القائمة"))</f>
        <v/>
      </c>
      <c r="J53" s="21" t="str">
        <f>IF(B53="","",IFERROR(VLOOKUP(B53,'وش يرجع لحاله'!$A$5:$F$16,4,FALSE),""))</f>
        <v/>
      </c>
      <c r="K53" s="29" t="n"/>
      <c r="L53" s="29" t="n"/>
      <c r="M53" s="21" t="str">
        <f>IF(B53="","",IF(OR(E53="",F53=""),"✗ حط يوم وساعة البداية",IF(OR(G53="",H53=""),"✗ حط يوم وساعة النهاية",IF(G53+H53&lt;=E53+F53,"✗ النهاية قبل البداية",IF(AND($C$4&lt;&gt;"",G53+H53&lt;$C$4+$D$4),"✗ يخلص قبل ما يبدأ العرض",IF(AND($C$5&lt;&gt;"",E53+F53&gt;$C$5+$D$5),"✗ يبدأ بعد ما يخلص العرض",IF(K53="","✗ اختر مين يرجّعه",IF(AND(LEFT(I53,2)="لا",K53="المنصة لحالها"),"✗ هذا ما يرجع لحاله",IF(AND($C$5&lt;&gt;"",G53+H53&gt;$C$5+$D$5+1),"! يخلص بعد العرض بأكثر من يوم",IF(L53&lt;&gt;"نعم","! باقي تضبطه","✓ جاهز"))))))))))</f>
        <v/>
      </c>
    </row>
    <row r="54">
      <c r="A54" s="28" t="n">
        <v>44</v>
      </c>
      <c r="B54" s="29" t="n"/>
      <c r="C54" s="29" t="n"/>
      <c r="D54" s="29" t="n"/>
      <c r="E54" s="30" t="n"/>
      <c r="F54" s="31" t="n"/>
      <c r="G54" s="30" t="n"/>
      <c r="H54" s="31" t="n"/>
      <c r="I54" s="21" t="str">
        <f>IF(B54="","",IFERROR(VLOOKUP(B54,'وش يرجع لحاله'!$A$5:$F$16,2,FALSE),"اختر من القائمة"))</f>
        <v/>
      </c>
      <c r="J54" s="21" t="str">
        <f>IF(B54="","",IFERROR(VLOOKUP(B54,'وش يرجع لحاله'!$A$5:$F$16,4,FALSE),""))</f>
        <v/>
      </c>
      <c r="K54" s="29" t="n"/>
      <c r="L54" s="29" t="n"/>
      <c r="M54" s="21" t="str">
        <f>IF(B54="","",IF(OR(E54="",F54=""),"✗ حط يوم وساعة البداية",IF(OR(G54="",H54=""),"✗ حط يوم وساعة النهاية",IF(G54+H54&lt;=E54+F54,"✗ النهاية قبل البداية",IF(AND($C$4&lt;&gt;"",G54+H54&lt;$C$4+$D$4),"✗ يخلص قبل ما يبدأ العرض",IF(AND($C$5&lt;&gt;"",E54+F54&gt;$C$5+$D$5),"✗ يبدأ بعد ما يخلص العرض",IF(K54="","✗ اختر مين يرجّعه",IF(AND(LEFT(I54,2)="لا",K54="المنصة لحالها"),"✗ هذا ما يرجع لحاله",IF(AND($C$5&lt;&gt;"",G54+H54&gt;$C$5+$D$5+1),"! يخلص بعد العرض بأكثر من يوم",IF(L54&lt;&gt;"نعم","! باقي تضبطه","✓ جاهز"))))))))))</f>
        <v/>
      </c>
    </row>
    <row r="55">
      <c r="A55" s="28" t="n">
        <v>45</v>
      </c>
      <c r="B55" s="29" t="n"/>
      <c r="C55" s="29" t="n"/>
      <c r="D55" s="29" t="n"/>
      <c r="E55" s="30" t="n"/>
      <c r="F55" s="31" t="n"/>
      <c r="G55" s="30" t="n"/>
      <c r="H55" s="31" t="n"/>
      <c r="I55" s="21" t="str">
        <f>IF(B55="","",IFERROR(VLOOKUP(B55,'وش يرجع لحاله'!$A$5:$F$16,2,FALSE),"اختر من القائمة"))</f>
        <v/>
      </c>
      <c r="J55" s="21" t="str">
        <f>IF(B55="","",IFERROR(VLOOKUP(B55,'وش يرجع لحاله'!$A$5:$F$16,4,FALSE),""))</f>
        <v/>
      </c>
      <c r="K55" s="29" t="n"/>
      <c r="L55" s="29" t="n"/>
      <c r="M55" s="21" t="str">
        <f>IF(B55="","",IF(OR(E55="",F55=""),"✗ حط يوم وساعة البداية",IF(OR(G55="",H55=""),"✗ حط يوم وساعة النهاية",IF(G55+H55&lt;=E55+F55,"✗ النهاية قبل البداية",IF(AND($C$4&lt;&gt;"",G55+H55&lt;$C$4+$D$4),"✗ يخلص قبل ما يبدأ العرض",IF(AND($C$5&lt;&gt;"",E55+F55&gt;$C$5+$D$5),"✗ يبدأ بعد ما يخلص العرض",IF(K55="","✗ اختر مين يرجّعه",IF(AND(LEFT(I55,2)="لا",K55="المنصة لحالها"),"✗ هذا ما يرجع لحاله",IF(AND($C$5&lt;&gt;"",G55+H55&gt;$C$5+$D$5+1),"! يخلص بعد العرض بأكثر من يوم",IF(L55&lt;&gt;"نعم","! باقي تضبطه","✓ جاهز"))))))))))</f>
        <v/>
      </c>
    </row>
    <row r="56">
      <c r="A56" s="28" t="n">
        <v>46</v>
      </c>
      <c r="B56" s="29" t="n"/>
      <c r="C56" s="29" t="n"/>
      <c r="D56" s="29" t="n"/>
      <c r="E56" s="30" t="n"/>
      <c r="F56" s="31" t="n"/>
      <c r="G56" s="30" t="n"/>
      <c r="H56" s="31" t="n"/>
      <c r="I56" s="21" t="str">
        <f>IF(B56="","",IFERROR(VLOOKUP(B56,'وش يرجع لحاله'!$A$5:$F$16,2,FALSE),"اختر من القائمة"))</f>
        <v/>
      </c>
      <c r="J56" s="21" t="str">
        <f>IF(B56="","",IFERROR(VLOOKUP(B56,'وش يرجع لحاله'!$A$5:$F$16,4,FALSE),""))</f>
        <v/>
      </c>
      <c r="K56" s="29" t="n"/>
      <c r="L56" s="29" t="n"/>
      <c r="M56" s="21" t="str">
        <f>IF(B56="","",IF(OR(E56="",F56=""),"✗ حط يوم وساعة البداية",IF(OR(G56="",H56=""),"✗ حط يوم وساعة النهاية",IF(G56+H56&lt;=E56+F56,"✗ النهاية قبل البداية",IF(AND($C$4&lt;&gt;"",G56+H56&lt;$C$4+$D$4),"✗ يخلص قبل ما يبدأ العرض",IF(AND($C$5&lt;&gt;"",E56+F56&gt;$C$5+$D$5),"✗ يبدأ بعد ما يخلص العرض",IF(K56="","✗ اختر مين يرجّعه",IF(AND(LEFT(I56,2)="لا",K56="المنصة لحالها"),"✗ هذا ما يرجع لحاله",IF(AND($C$5&lt;&gt;"",G56+H56&gt;$C$5+$D$5+1),"! يخلص بعد العرض بأكثر من يوم",IF(L56&lt;&gt;"نعم","! باقي تضبطه","✓ جاهز"))))))))))</f>
        <v/>
      </c>
    </row>
    <row r="57">
      <c r="A57" s="28" t="n">
        <v>47</v>
      </c>
      <c r="B57" s="29" t="n"/>
      <c r="C57" s="29" t="n"/>
      <c r="D57" s="29" t="n"/>
      <c r="E57" s="30" t="n"/>
      <c r="F57" s="31" t="n"/>
      <c r="G57" s="30" t="n"/>
      <c r="H57" s="31" t="n"/>
      <c r="I57" s="21" t="str">
        <f>IF(B57="","",IFERROR(VLOOKUP(B57,'وش يرجع لحاله'!$A$5:$F$16,2,FALSE),"اختر من القائمة"))</f>
        <v/>
      </c>
      <c r="J57" s="21" t="str">
        <f>IF(B57="","",IFERROR(VLOOKUP(B57,'وش يرجع لحاله'!$A$5:$F$16,4,FALSE),""))</f>
        <v/>
      </c>
      <c r="K57" s="29" t="n"/>
      <c r="L57" s="29" t="n"/>
      <c r="M57" s="21" t="str">
        <f>IF(B57="","",IF(OR(E57="",F57=""),"✗ حط يوم وساعة البداية",IF(OR(G57="",H57=""),"✗ حط يوم وساعة النهاية",IF(G57+H57&lt;=E57+F57,"✗ النهاية قبل البداية",IF(AND($C$4&lt;&gt;"",G57+H57&lt;$C$4+$D$4),"✗ يخلص قبل ما يبدأ العرض",IF(AND($C$5&lt;&gt;"",E57+F57&gt;$C$5+$D$5),"✗ يبدأ بعد ما يخلص العرض",IF(K57="","✗ اختر مين يرجّعه",IF(AND(LEFT(I57,2)="لا",K57="المنصة لحالها"),"✗ هذا ما يرجع لحاله",IF(AND($C$5&lt;&gt;"",G57+H57&gt;$C$5+$D$5+1),"! يخلص بعد العرض بأكثر من يوم",IF(L57&lt;&gt;"نعم","! باقي تضبطه","✓ جاهز"))))))))))</f>
        <v/>
      </c>
    </row>
    <row r="58">
      <c r="A58" s="28" t="n">
        <v>48</v>
      </c>
      <c r="B58" s="29" t="n"/>
      <c r="C58" s="29" t="n"/>
      <c r="D58" s="29" t="n"/>
      <c r="E58" s="30" t="n"/>
      <c r="F58" s="31" t="n"/>
      <c r="G58" s="30" t="n"/>
      <c r="H58" s="31" t="n"/>
      <c r="I58" s="21" t="str">
        <f>IF(B58="","",IFERROR(VLOOKUP(B58,'وش يرجع لحاله'!$A$5:$F$16,2,FALSE),"اختر من القائمة"))</f>
        <v/>
      </c>
      <c r="J58" s="21" t="str">
        <f>IF(B58="","",IFERROR(VLOOKUP(B58,'وش يرجع لحاله'!$A$5:$F$16,4,FALSE),""))</f>
        <v/>
      </c>
      <c r="K58" s="29" t="n"/>
      <c r="L58" s="29" t="n"/>
      <c r="M58" s="21" t="str">
        <f>IF(B58="","",IF(OR(E58="",F58=""),"✗ حط يوم وساعة البداية",IF(OR(G58="",H58=""),"✗ حط يوم وساعة النهاية",IF(G58+H58&lt;=E58+F58,"✗ النهاية قبل البداية",IF(AND($C$4&lt;&gt;"",G58+H58&lt;$C$4+$D$4),"✗ يخلص قبل ما يبدأ العرض",IF(AND($C$5&lt;&gt;"",E58+F58&gt;$C$5+$D$5),"✗ يبدأ بعد ما يخلص العرض",IF(K58="","✗ اختر مين يرجّعه",IF(AND(LEFT(I58,2)="لا",K58="المنصة لحالها"),"✗ هذا ما يرجع لحاله",IF(AND($C$5&lt;&gt;"",G58+H58&gt;$C$5+$D$5+1),"! يخلص بعد العرض بأكثر من يوم",IF(L58&lt;&gt;"نعم","! باقي تضبطه","✓ جاهز"))))))))))</f>
        <v/>
      </c>
    </row>
    <row r="59">
      <c r="A59" s="28" t="n">
        <v>49</v>
      </c>
      <c r="B59" s="29" t="n"/>
      <c r="C59" s="29" t="n"/>
      <c r="D59" s="29" t="n"/>
      <c r="E59" s="30" t="n"/>
      <c r="F59" s="31" t="n"/>
      <c r="G59" s="30" t="n"/>
      <c r="H59" s="31" t="n"/>
      <c r="I59" s="21" t="str">
        <f>IF(B59="","",IFERROR(VLOOKUP(B59,'وش يرجع لحاله'!$A$5:$F$16,2,FALSE),"اختر من القائمة"))</f>
        <v/>
      </c>
      <c r="J59" s="21" t="str">
        <f>IF(B59="","",IFERROR(VLOOKUP(B59,'وش يرجع لحاله'!$A$5:$F$16,4,FALSE),""))</f>
        <v/>
      </c>
      <c r="K59" s="29" t="n"/>
      <c r="L59" s="29" t="n"/>
      <c r="M59" s="21" t="str">
        <f>IF(B59="","",IF(OR(E59="",F59=""),"✗ حط يوم وساعة البداية",IF(OR(G59="",H59=""),"✗ حط يوم وساعة النهاية",IF(G59+H59&lt;=E59+F59,"✗ النهاية قبل البداية",IF(AND($C$4&lt;&gt;"",G59+H59&lt;$C$4+$D$4),"✗ يخلص قبل ما يبدأ العرض",IF(AND($C$5&lt;&gt;"",E59+F59&gt;$C$5+$D$5),"✗ يبدأ بعد ما يخلص العرض",IF(K59="","✗ اختر مين يرجّعه",IF(AND(LEFT(I59,2)="لا",K59="المنصة لحالها"),"✗ هذا ما يرجع لحاله",IF(AND($C$5&lt;&gt;"",G59+H59&gt;$C$5+$D$5+1),"! يخلص بعد العرض بأكثر من يوم",IF(L59&lt;&gt;"نعم","! باقي تضبطه","✓ جاهز"))))))))))</f>
        <v/>
      </c>
    </row>
    <row r="60">
      <c r="A60" s="28" t="n">
        <v>50</v>
      </c>
      <c r="B60" s="29" t="n"/>
      <c r="C60" s="29" t="n"/>
      <c r="D60" s="29" t="n"/>
      <c r="E60" s="30" t="n"/>
      <c r="F60" s="31" t="n"/>
      <c r="G60" s="30" t="n"/>
      <c r="H60" s="31" t="n"/>
      <c r="I60" s="21" t="str">
        <f>IF(B60="","",IFERROR(VLOOKUP(B60,'وش يرجع لحاله'!$A$5:$F$16,2,FALSE),"اختر من القائمة"))</f>
        <v/>
      </c>
      <c r="J60" s="21" t="str">
        <f>IF(B60="","",IFERROR(VLOOKUP(B60,'وش يرجع لحاله'!$A$5:$F$16,4,FALSE),""))</f>
        <v/>
      </c>
      <c r="K60" s="29" t="n"/>
      <c r="L60" s="29" t="n"/>
      <c r="M60" s="21" t="str">
        <f>IF(B60="","",IF(OR(E60="",F60=""),"✗ حط يوم وساعة البداية",IF(OR(G60="",H60=""),"✗ حط يوم وساعة النهاية",IF(G60+H60&lt;=E60+F60,"✗ النهاية قبل البداية",IF(AND($C$4&lt;&gt;"",G60+H60&lt;$C$4+$D$4),"✗ يخلص قبل ما يبدأ العرض",IF(AND($C$5&lt;&gt;"",E60+F60&gt;$C$5+$D$5),"✗ يبدأ بعد ما يخلص العرض",IF(K60="","✗ اختر مين يرجّعه",IF(AND(LEFT(I60,2)="لا",K60="المنصة لحالها"),"✗ هذا ما يرجع لحاله",IF(AND($C$5&lt;&gt;"",G60+H60&gt;$C$5+$D$5+1),"! يخلص بعد العرض بأكثر من يوم",IF(L60&lt;&gt;"نعم","! باقي تضبطه","✓ جاهز"))))))))))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1" formatCells="0" formatRows="0" sort="0"/>
  <mergeCells count="3">
    <mergeCell ref="B6:D6"/>
    <mergeCell ref="A2:M2"/>
    <mergeCell ref="A1:M1"/>
  </mergeCells>
  <conditionalFormatting sqref="A11:M60">
    <cfRule type="expression" priority="1" dxfId="3">
      <formula>LEFT($M11,1)="✗"</formula>
    </cfRule>
    <cfRule type="expression" priority="2" dxfId="1">
      <formula>LEFT($M11,1)="!"</formula>
    </cfRule>
  </conditionalFormatting>
  <conditionalFormatting sqref="M11:M60">
    <cfRule type="expression" priority="3" dxfId="4">
      <formula>LEFT($M11,1)="✓"</formula>
    </cfRule>
  </conditionalFormatting>
  <conditionalFormatting sqref="I11:I60">
    <cfRule type="expression" priority="4" dxfId="5">
      <formula>LEFT($I11,2)="لا"</formula>
    </cfRule>
  </conditionalFormatting>
  <dataValidations count="3">
    <dataValidation sqref="B11:B60" showDropDown="0" showInputMessage="0" showErrorMessage="0" allowBlank="1" error="اختر من القائمة، أو «تغيير ثاني»" type="list" errorStyle="warning">
      <formula1>'وش يرجع لحاله'!$A$5:$A$16</formula1>
    </dataValidation>
    <dataValidation sqref="K11:K60" showDropDown="0" showInputMessage="0" showErrorMessage="0" allowBlank="1" type="list">
      <formula1>"المنصة لحالها,بوب أوتو,انت بيدك,موظف"</formula1>
    </dataValidation>
    <dataValidation sqref="L11:L60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G21"/>
  <sheetViews>
    <sheetView showGridLines="0"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0" customWidth="1" min="2" max="2"/>
    <col width="44" customWidth="1" min="3" max="3"/>
    <col width="10" customWidth="1" min="4" max="4"/>
    <col width="13" customWidth="1" min="5" max="5"/>
    <col width="10" customWidth="1" min="6" max="6"/>
    <col width="28" customWidth="1" min="7" max="7"/>
  </cols>
  <sheetData>
    <row r="1" ht="30" customHeight="1">
      <c r="A1" s="15" t="inlineStr">
        <is>
          <t>ليلة العرض: تأكد من هذي قبل تنام</t>
        </is>
      </c>
    </row>
    <row r="2" ht="32" customHeight="1">
      <c r="A2" s="16" t="inlineStr">
        <is>
          <t>علّم ✓ تحت العرض اللي تجهّزه. «ما ينطبق» لو البند ما يخص عرضك.</t>
        </is>
      </c>
    </row>
    <row r="4" ht="34" customHeight="1">
      <c r="A4" s="17" t="inlineStr">
        <is>
          <t>#</t>
        </is>
      </c>
      <c r="B4" s="17" t="inlineStr">
        <is>
          <t>تأكد إن</t>
        </is>
      </c>
      <c r="C4" s="17" t="inlineStr">
        <is>
          <t>وين / كيف</t>
        </is>
      </c>
      <c r="D4" s="17" t="inlineStr">
        <is>
          <t>١١.١١</t>
        </is>
      </c>
      <c r="E4" s="17" t="inlineStr">
        <is>
          <t>الجمعة البيضاء</t>
        </is>
      </c>
      <c r="F4" s="17" t="inlineStr">
        <is>
          <t>الويكند</t>
        </is>
      </c>
      <c r="G4" s="17" t="inlineStr">
        <is>
          <t>ملاحظات</t>
        </is>
      </c>
    </row>
    <row r="5" ht="44" customHeight="1">
      <c r="A5" s="19" t="n">
        <v>1</v>
      </c>
      <c r="B5" s="20" t="inlineStr">
        <is>
          <t>ترخيص التخفيض من وزارة التجارة طالع، وباركوده ظاهر في المتجر</t>
        </is>
      </c>
      <c r="C5" s="32" t="inlineStr">
        <is>
          <t>إلزامي على المتاجر الإلكترونية قبل ما تعلن عن التخفيض، والزبون يتأكد منه بالباركود</t>
        </is>
      </c>
      <c r="D5" s="33" t="n"/>
      <c r="E5" s="33" t="n"/>
      <c r="F5" s="33" t="n"/>
      <c r="G5" s="29" t="n"/>
    </row>
    <row r="6" ht="44" customHeight="1">
      <c r="A6" s="19" t="n">
        <v>2</v>
      </c>
      <c r="B6" s="20" t="inlineStr">
        <is>
          <t>السعر قبل وبعد ظاهر، ونسبة الخصم مكتوبة واضحة (من – إلى)</t>
        </is>
      </c>
      <c r="C6" s="32" t="inlineStr">
        <is>
          <t>افتح منتجين من العرض من جوالك</t>
        </is>
      </c>
      <c r="D6" s="33" t="n"/>
      <c r="E6" s="33" t="n"/>
      <c r="F6" s="33" t="n"/>
      <c r="G6" s="29" t="n"/>
    </row>
    <row r="7" ht="44" customHeight="1">
      <c r="A7" s="19" t="n">
        <v>3</v>
      </c>
      <c r="B7" s="20" t="inlineStr">
        <is>
          <t>سياسة الاستبدال والاسترجاع في فترة العرض مكتوبة</t>
        </is>
      </c>
      <c r="C7" s="32" t="inlineStr">
        <is>
          <t>صفحة السياسات في متجرك</t>
        </is>
      </c>
      <c r="D7" s="33" t="n"/>
      <c r="E7" s="33" t="n"/>
      <c r="F7" s="33" t="n"/>
      <c r="G7" s="29" t="n"/>
    </row>
    <row r="8" ht="44" customHeight="1">
      <c r="A8" s="19" t="n">
        <v>4</v>
      </c>
      <c r="B8" s="20" t="inlineStr">
        <is>
          <t>الكوبونات منشأة: نفس الكود اللي في إعلاناتك، وتاريخ بداية وانتهاء، وحد استخدام</t>
        </is>
      </c>
      <c r="C8" s="32" t="inlineStr">
        <is>
          <t>سلة: «كوبونات التخفيض». زد: «الخصومات»</t>
        </is>
      </c>
      <c r="D8" s="33" t="n"/>
      <c r="E8" s="33" t="n"/>
      <c r="F8" s="33" t="n"/>
      <c r="G8" s="29" t="n"/>
    </row>
    <row r="9" ht="44" customHeight="1">
      <c r="A9" s="19" t="n">
        <v>5</v>
      </c>
      <c r="B9" s="20" t="inlineStr">
        <is>
          <t>المنتجات المحددة صح: عدد المنتجات في كل حملة = العدد في خطتك</t>
        </is>
      </c>
      <c r="C9" s="32" t="inlineStr">
        <is>
          <t>تبويب العرض هنا + الحملة نفسها</t>
        </is>
      </c>
      <c r="D9" s="33" t="n"/>
      <c r="E9" s="33" t="n"/>
      <c r="F9" s="33" t="n"/>
      <c r="G9" s="29" t="n"/>
    </row>
    <row r="10" ht="44" customHeight="1">
      <c r="A10" s="19" t="n">
        <v>6</v>
      </c>
      <c r="B10" s="20" t="inlineStr">
        <is>
          <t>ما فيه منتج داخل خصمين بنفس الوقت</t>
        </is>
      </c>
      <c r="C10" s="32" t="inlineStr">
        <is>
          <t>لو تداخلوا، آخر خصم ينفّذ هو اللي يمشي، هو وتاريخ نهايته</t>
        </is>
      </c>
      <c r="D10" s="33" t="n"/>
      <c r="E10" s="33" t="n"/>
      <c r="F10" s="33" t="n"/>
      <c r="G10" s="29" t="n"/>
    </row>
    <row r="11" ht="44" customHeight="1">
      <c r="A11" s="19" t="n">
        <v>7</v>
      </c>
      <c r="B11" s="20" t="inlineStr">
        <is>
          <t>عندك عرض خاص أو خصم تلقائي وكوبون بنفس الوقت؟ قرّر وش يمشي</t>
        </is>
      </c>
      <c r="C11" s="32" t="inlineStr">
        <is>
          <t>سلة: الكوبون في السلة يلغي العرض الخاص، والمنتج اللي في عرضين خاصين ينختار له واحد عشوائي. زد: الكود والخصم التلقائي ما يجتمعون، واحد بس يمشي</t>
        </is>
      </c>
      <c r="D11" s="33" t="n"/>
      <c r="E11" s="33" t="n"/>
      <c r="F11" s="33" t="n"/>
      <c r="G11" s="29" t="n"/>
    </row>
    <row r="12" ht="44" customHeight="1">
      <c r="A12" s="19" t="n">
        <v>8</v>
      </c>
      <c r="B12" s="20" t="inlineStr">
        <is>
          <t>سعر العرض أقل من السعر الأصلي، وما فيه منتج يبيع تحت التكلفة</t>
        </is>
      </c>
      <c r="C12" s="32" t="inlineStr">
        <is>
          <t>احسبها قبل في «ملف أسعار العرض» من جروفلكس</t>
        </is>
      </c>
      <c r="D12" s="33" t="n"/>
      <c r="E12" s="33" t="n"/>
      <c r="F12" s="33" t="n"/>
      <c r="G12" s="29" t="n"/>
    </row>
    <row r="13" ht="44" customHeight="1">
      <c r="A13" s="19" t="n">
        <v>9</v>
      </c>
      <c r="B13" s="20" t="inlineStr">
        <is>
          <t>كل وقت مكتوب بتوقيت متجرك (السعودية)، و ٠٠:٠٠ يعني أول اليوم مو آخره</t>
        </is>
      </c>
      <c r="C13" s="32" t="inlineStr">
        <is>
          <t>عرض «يخلص الخميس ١٢ الليل»؟ اكتب الخميس ٢٣:٥٩، مو الخميس ٠٠:٠٠</t>
        </is>
      </c>
      <c r="D13" s="33" t="n"/>
      <c r="E13" s="33" t="n"/>
      <c r="F13" s="33" t="n"/>
      <c r="G13" s="29" t="n"/>
    </row>
    <row r="14" ht="44" customHeight="1">
      <c r="A14" s="19" t="n">
        <v>10</v>
      </c>
      <c r="B14" s="20" t="inlineStr">
        <is>
          <t>كل تغيير ما يرجع لحاله له خطوة عكسية بوقتها</t>
        </is>
      </c>
      <c r="C14" s="32" t="inlineStr">
        <is>
          <t>عمود «الحالة» في كل تبويب: ما فيه «✗»</t>
        </is>
      </c>
      <c r="D14" s="33" t="n"/>
      <c r="E14" s="33" t="n"/>
      <c r="F14" s="33" t="n"/>
      <c r="G14" s="29" t="n"/>
    </row>
    <row r="15" ht="44" customHeight="1">
      <c r="A15" s="19" t="n">
        <v>11</v>
      </c>
      <c r="B15" s="20" t="inlineStr">
        <is>
          <t>حملات بوب أوتو منشورة، مو محفوظة كمسودة</t>
        </is>
      </c>
      <c r="C15" s="32" t="inlineStr">
        <is>
          <t>بوب أوتو ← «حملاتي»: الحالة «منشورة»</t>
        </is>
      </c>
      <c r="D15" s="33" t="n"/>
      <c r="E15" s="33" t="n"/>
      <c r="F15" s="33" t="n"/>
      <c r="G15" s="29" t="n"/>
    </row>
    <row r="16" ht="44" customHeight="1">
      <c r="A16" s="19" t="n">
        <v>12</v>
      </c>
      <c r="B16" s="20" t="inlineStr">
        <is>
          <t>المخزون يكفي للمنتجات اللي في العرض، واللي خلص مخفي</t>
        </is>
      </c>
      <c r="C16" s="32" t="inlineStr">
        <is>
          <t>صفحة المنتجات: الكمية</t>
        </is>
      </c>
      <c r="D16" s="33" t="n"/>
      <c r="E16" s="33" t="n"/>
      <c r="F16" s="33" t="n"/>
      <c r="G16" s="29" t="n"/>
    </row>
    <row r="17" ht="44" customHeight="1">
      <c r="A17" s="19" t="n">
        <v>13</v>
      </c>
      <c r="B17" s="20" t="inlineStr">
        <is>
          <t>كل بنر يودّي للقسم الصح، والقسم فيه منتجات</t>
        </is>
      </c>
      <c r="C17" s="32" t="inlineStr">
        <is>
          <t>اضغط البنر بنفسك من الجوال</t>
        </is>
      </c>
      <c r="D17" s="33" t="n"/>
      <c r="E17" s="33" t="n"/>
      <c r="F17" s="33" t="n"/>
      <c r="G17" s="29" t="n"/>
    </row>
    <row r="18" ht="44" customHeight="1">
      <c r="A18" s="19" t="n">
        <v>14</v>
      </c>
      <c r="B18" s="20" t="inlineStr">
        <is>
          <t>وقت نهاية العداد = وقت نهاية العرض بالضبط</t>
        </is>
      </c>
      <c r="C18" s="32" t="inlineStr">
        <is>
          <t>العداد التنازلي</t>
        </is>
      </c>
      <c r="D18" s="33" t="n"/>
      <c r="E18" s="33" t="n"/>
      <c r="F18" s="33" t="n"/>
      <c r="G18" s="29" t="n"/>
    </row>
    <row r="19" ht="44" customHeight="1">
      <c r="A19" s="19" t="n">
        <v>15</v>
      </c>
      <c r="B19" s="20" t="inlineStr">
        <is>
          <t>ردود خدمة العملاء جاهزة: الكود، متى يخلص العرض، مدة الشحن</t>
        </is>
      </c>
      <c r="C19" s="32" t="inlineStr">
        <is>
          <t>واتساب المتجر</t>
        </is>
      </c>
      <c r="D19" s="33" t="n"/>
      <c r="E19" s="33" t="n"/>
      <c r="F19" s="33" t="n"/>
      <c r="G19" s="29" t="n"/>
    </row>
    <row r="20" ht="44" customHeight="1">
      <c r="A20" s="19" t="n">
        <v>16</v>
      </c>
      <c r="B20" s="20" t="inlineStr">
        <is>
          <t>شركة الشحن عارفة بالعرض، ومدة التوصيل في المتجر محدّثة</t>
        </is>
      </c>
      <c r="C20" s="32" t="inlineStr">
        <is>
          <t>إعدادات الشحن</t>
        </is>
      </c>
      <c r="D20" s="33" t="n"/>
      <c r="E20" s="33" t="n"/>
      <c r="F20" s="33" t="n"/>
      <c r="G20" s="29" t="n"/>
    </row>
    <row r="21">
      <c r="B21" s="34" t="inlineStr">
        <is>
          <t>خلصت</t>
        </is>
      </c>
      <c r="D21" s="35" t="str">
        <f>COUNTIF(D5:D20,"✓")+COUNTIF(D5:D20,"ما ينطبق")&amp;" من 16"</f>
        <v>0 من 16</v>
      </c>
      <c r="E21" s="35" t="str">
        <f>COUNTIF(E5:E20,"✓")+COUNTIF(E5:E20,"ما ينطبق")&amp;" من 16"</f>
        <v>0 من 16</v>
      </c>
      <c r="F21" s="35" t="str">
        <f>COUNTIF(F5:F20,"✓")+COUNTIF(F5:F20,"ما ينطبق")&amp;" من 16"</f>
        <v>0 من 16</v>
      </c>
    </row>
  </sheetData>
  <sheetProtection selectLockedCells="0" selectUnlockedCells="0" sheet="1" objects="0" insertRows="0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conditionalFormatting sqref="D5:F20">
    <cfRule type="expression" priority="1" dxfId="6">
      <formula>D5="✓"</formula>
    </cfRule>
  </conditionalFormatting>
  <dataValidations count="1">
    <dataValidation sqref="D5:F20" showDropDown="0" showInputMessage="0" showErrorMessage="0" allowBlank="1" type="list">
      <formula1>"✓,ما ينطبق"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G16"/>
  <sheetViews>
    <sheetView showGridLines="0"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0" customWidth="1" min="2" max="2"/>
    <col width="44" customWidth="1" min="3" max="3"/>
    <col width="10" customWidth="1" min="4" max="4"/>
    <col width="13" customWidth="1" min="5" max="5"/>
    <col width="10" customWidth="1" min="6" max="6"/>
    <col width="28" customWidth="1" min="7" max="7"/>
  </cols>
  <sheetData>
    <row r="1" ht="30" customHeight="1">
      <c r="A1" s="15" t="inlineStr">
        <is>
          <t>صباح بعد العرض: أول ما تصحى</t>
        </is>
      </c>
    </row>
    <row r="2" ht="32" customHeight="1">
      <c r="A2" s="16" t="inlineStr">
        <is>
          <t>التخفيض يرجع لحاله إذا له تاريخ نهاية. الباقي شيّكه بعينك.</t>
        </is>
      </c>
    </row>
    <row r="4" ht="34" customHeight="1">
      <c r="A4" s="17" t="inlineStr">
        <is>
          <t>#</t>
        </is>
      </c>
      <c r="B4" s="17" t="inlineStr">
        <is>
          <t>تأكد إن</t>
        </is>
      </c>
      <c r="C4" s="17" t="inlineStr">
        <is>
          <t>وين / كيف</t>
        </is>
      </c>
      <c r="D4" s="17" t="inlineStr">
        <is>
          <t>١١.١١</t>
        </is>
      </c>
      <c r="E4" s="17" t="inlineStr">
        <is>
          <t>الجمعة البيضاء</t>
        </is>
      </c>
      <c r="F4" s="17" t="inlineStr">
        <is>
          <t>الويكند</t>
        </is>
      </c>
      <c r="G4" s="17" t="inlineStr">
        <is>
          <t>ملاحظات</t>
        </is>
      </c>
    </row>
    <row r="5" ht="44" customHeight="1">
      <c r="A5" s="19" t="n">
        <v>1</v>
      </c>
      <c r="B5" s="20" t="inlineStr">
        <is>
          <t>افتح ٣ منتجات من العرض: السعر رجع للأصلي؟</t>
        </is>
      </c>
      <c r="C5" s="32" t="inlineStr">
        <is>
          <t>صفحة المنتج + أضفه للسلة وشوف السعر هناك</t>
        </is>
      </c>
      <c r="D5" s="33" t="n"/>
      <c r="E5" s="33" t="n"/>
      <c r="F5" s="33" t="n"/>
      <c r="G5" s="29" t="n"/>
    </row>
    <row r="6" ht="44" customHeight="1">
      <c r="A6" s="19" t="n">
        <v>2</v>
      </c>
      <c r="B6" s="20" t="inlineStr">
        <is>
          <t>الشارة انشالت من صور المنتجات؟</t>
        </is>
      </c>
      <c r="C6" s="32" t="inlineStr">
        <is>
          <t>التخفيض يرجع لحاله، الشارة لا</t>
        </is>
      </c>
      <c r="D6" s="33" t="n"/>
      <c r="E6" s="33" t="n"/>
      <c r="F6" s="33" t="n"/>
      <c r="G6" s="29" t="n"/>
    </row>
    <row r="7" ht="44" customHeight="1">
      <c r="A7" s="19" t="n">
        <v>3</v>
      </c>
      <c r="B7" s="20" t="inlineStr">
        <is>
          <t>قسم العروض فاضي أو مخفي؟</t>
        </is>
      </c>
      <c r="C7" s="32" t="inlineStr">
        <is>
          <t>افتح القسم من المتجر</t>
        </is>
      </c>
      <c r="D7" s="33" t="n"/>
      <c r="E7" s="33" t="n"/>
      <c r="F7" s="33" t="n"/>
      <c r="G7" s="29" t="n"/>
    </row>
    <row r="8" ht="44" customHeight="1">
      <c r="A8" s="19" t="n">
        <v>4</v>
      </c>
      <c r="B8" s="20" t="inlineStr">
        <is>
          <t>المنتج الحصري انخفى، واللي خفيته وقت العرض رجع؟</t>
        </is>
      </c>
      <c r="C8" s="32" t="inlineStr">
        <is>
          <t>صفحة المنتجات</t>
        </is>
      </c>
      <c r="D8" s="33" t="n"/>
      <c r="E8" s="33" t="n"/>
      <c r="F8" s="33" t="n"/>
      <c r="G8" s="29" t="n"/>
    </row>
    <row r="9" ht="44" customHeight="1">
      <c r="A9" s="19" t="n">
        <v>5</v>
      </c>
      <c r="B9" s="20" t="inlineStr">
        <is>
          <t>الكوبون منتهي؟</t>
        </is>
      </c>
      <c r="C9" s="32" t="inlineStr">
        <is>
          <t>جرّبه في السلة: لازم يرفض</t>
        </is>
      </c>
      <c r="D9" s="33" t="n"/>
      <c r="E9" s="33" t="n"/>
      <c r="F9" s="33" t="n"/>
      <c r="G9" s="29" t="n"/>
    </row>
    <row r="10" ht="44" customHeight="1">
      <c r="A10" s="19" t="n">
        <v>6</v>
      </c>
      <c r="B10" s="20" t="inlineStr">
        <is>
          <t>نافذة العداد ما تطلع؟</t>
        </is>
      </c>
      <c r="C10" s="32" t="inlineStr">
        <is>
          <t>افتح المتجر من متصفح خاص</t>
        </is>
      </c>
      <c r="D10" s="33" t="n"/>
      <c r="E10" s="33" t="n"/>
      <c r="F10" s="33" t="n"/>
      <c r="G10" s="29" t="n"/>
    </row>
    <row r="11" ht="44" customHeight="1">
      <c r="A11" s="19" t="n">
        <v>7</v>
      </c>
      <c r="B11" s="20" t="inlineStr">
        <is>
          <t>بنر الصفحة الرئيسية رجع العادي؟</t>
        </is>
      </c>
      <c r="C11" s="32" t="inlineStr">
        <is>
          <t>الصفحة الرئيسية</t>
        </is>
      </c>
      <c r="D11" s="33" t="n"/>
      <c r="E11" s="33" t="n"/>
      <c r="F11" s="33" t="n"/>
      <c r="G11" s="29" t="n"/>
    </row>
    <row r="12" ht="44" customHeight="1">
      <c r="A12" s="19" t="n">
        <v>8</v>
      </c>
      <c r="B12" s="20" t="inlineStr">
        <is>
          <t>كل حملة عكسية تنفّذت؟</t>
        </is>
      </c>
      <c r="C12" s="32" t="inlineStr">
        <is>
          <t>بوب أوتو ← «سجل تنفيذ الحملة»</t>
        </is>
      </c>
      <c r="D12" s="33" t="n"/>
      <c r="E12" s="33" t="n"/>
      <c r="F12" s="33" t="n"/>
      <c r="G12" s="29" t="n"/>
    </row>
    <row r="13" ht="44" customHeight="1">
      <c r="A13" s="19" t="n">
        <v>9</v>
      </c>
      <c r="B13" s="20" t="inlineStr">
        <is>
          <t>الطلبات اللي دخلت بعد وقت النهاية سعرها صح؟</t>
        </is>
      </c>
      <c r="C13" s="32" t="inlineStr">
        <is>
          <t>الطلبات: رتّبها بالوقت</t>
        </is>
      </c>
      <c r="D13" s="33" t="n"/>
      <c r="E13" s="33" t="n"/>
      <c r="F13" s="33" t="n"/>
      <c r="G13" s="29" t="n"/>
    </row>
    <row r="14" ht="44" customHeight="1">
      <c r="A14" s="19" t="n">
        <v>10</v>
      </c>
      <c r="B14" s="20" t="inlineStr">
        <is>
          <t>العرض ما طلع برّا مدة ترخيص التخفيض؟</t>
        </is>
      </c>
      <c r="C14" s="32" t="inlineStr">
        <is>
          <t>الترخيص من وزارة التجارة</t>
        </is>
      </c>
      <c r="D14" s="33" t="n"/>
      <c r="E14" s="33" t="n"/>
      <c r="F14" s="33" t="n"/>
      <c r="G14" s="29" t="n"/>
    </row>
    <row r="15" ht="44" customHeight="1">
      <c r="A15" s="19" t="n">
        <v>11</v>
      </c>
      <c r="B15" s="20" t="inlineStr">
        <is>
          <t>اكتب وش تكرره ووش تغيّره في العرض الجاي</t>
        </is>
      </c>
      <c r="C15" s="32" t="inlineStr">
        <is>
          <t>عمود الملاحظات</t>
        </is>
      </c>
      <c r="D15" s="33" t="n"/>
      <c r="E15" s="33" t="n"/>
      <c r="F15" s="33" t="n"/>
      <c r="G15" s="29" t="n"/>
    </row>
    <row r="16">
      <c r="B16" s="34" t="inlineStr">
        <is>
          <t>خلصت</t>
        </is>
      </c>
      <c r="D16" s="35" t="str">
        <f>COUNTIF(D5:D15,"✓")+COUNTIF(D5:D15,"ما ينطبق")&amp;" من 11"</f>
        <v>0 من 11</v>
      </c>
      <c r="E16" s="35" t="str">
        <f>COUNTIF(E5:E15,"✓")+COUNTIF(E5:E15,"ما ينطبق")&amp;" من 11"</f>
        <v>0 من 11</v>
      </c>
      <c r="F16" s="35" t="str">
        <f>COUNTIF(F5:F15,"✓")+COUNTIF(F5:F15,"ما ينطبق")&amp;" من 11"</f>
        <v>0 من 11</v>
      </c>
    </row>
  </sheetData>
  <sheetProtection selectLockedCells="0" selectUnlockedCells="0" sheet="1" objects="0" insertRows="0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conditionalFormatting sqref="D5:F15">
    <cfRule type="expression" priority="1" dxfId="6">
      <formula>D5="✓"</formula>
    </cfRule>
  </conditionalFormatting>
  <dataValidations count="1">
    <dataValidation sqref="D5:F15" showDropDown="0" showInputMessage="0" showErrorMessage="0" allowBlank="1" type="list">
      <formula1>"✓,ما ينطبق"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46" customWidth="1" min="3" max="3"/>
    <col width="30" customWidth="1" min="4" max="4"/>
    <col width="40" customWidth="1" min="5" max="5"/>
    <col width="34" customWidth="1" min="6" max="6"/>
  </cols>
  <sheetData>
    <row r="1" ht="30" customHeight="1">
      <c r="A1" s="15" t="inlineStr">
        <is>
          <t>وش يرجع لحاله بعد العرض، ووش يحتاج خطوة عكسية</t>
        </is>
      </c>
    </row>
    <row r="2" ht="32" customHeight="1">
      <c r="A2" s="16" t="inlineStr">
        <is>
          <t>هذا الجدول يعبّي عمود «يرجع لحاله؟» و«الخطوة العكسية» في تبويبات العروض. لا تغيّر العمود الأول.</t>
        </is>
      </c>
    </row>
    <row r="4" ht="34" customHeight="1">
      <c r="A4" s="17" t="inlineStr">
        <is>
          <t>وش يتغير</t>
        </is>
      </c>
      <c r="B4" s="17" t="inlineStr">
        <is>
          <t>يرجع لحاله؟</t>
        </is>
      </c>
      <c r="C4" s="17" t="inlineStr">
        <is>
          <t>ليش</t>
        </is>
      </c>
      <c r="D4" s="17" t="inlineStr">
        <is>
          <t>الخطوة العكسية</t>
        </is>
      </c>
      <c r="E4" s="17" t="inlineStr">
        <is>
          <t>بتطبيق (بوب أوتو في سلة وزد)</t>
        </is>
      </c>
      <c r="F4" s="17" t="inlineStr">
        <is>
          <t>بدون تطبيق</t>
        </is>
      </c>
    </row>
    <row r="5" ht="58" customHeight="1">
      <c r="A5" s="20" t="inlineStr">
        <is>
          <t>تخفيض على سعر المنتج</t>
        </is>
      </c>
      <c r="B5" s="21" t="inlineStr">
        <is>
          <t>نعم، إذا حطيت له تاريخ نهاية</t>
        </is>
      </c>
      <c r="C5" s="21" t="inlineStr">
        <is>
          <t>التخفيض ينكتب في المنتج نفسه مع تاريخ نهايته، والمنصة ترجّع السعر الأصلي لحالها. بدون تاريخ نهاية يقعد شغّال.</t>
        </is>
      </c>
      <c r="D5" s="21" t="inlineStr">
        <is>
          <t>ما يحتاج، بس تأكد إن تاريخ النهاية محطوط</t>
        </is>
      </c>
      <c r="E5" s="21" t="inlineStr">
        <is>
          <t>«تخفيضات على المنتجات» + «موعد انتهاء العرض» ← «ينتهي في». للعرض المتكرر: «مدة العرض (بالأيام)»</t>
        </is>
      </c>
      <c r="F5" s="21" t="inlineStr">
        <is>
          <t>سلة: «جدول تعديلات المنتجات» ← «سعر التخفيض» و«تاريخ نهاية التخفيض». زد: صفحة المنتج ← «جدولة الخصم»</t>
        </is>
      </c>
    </row>
    <row r="6" ht="58" customHeight="1">
      <c r="A6" s="20" t="inlineStr">
        <is>
          <t>شارة على صورة المنتج</t>
        </is>
      </c>
      <c r="B6" s="36" t="inlineStr">
        <is>
          <t>لا</t>
        </is>
      </c>
      <c r="C6" s="21" t="inlineStr">
        <is>
          <t>الشارة («النص الترويجي» في سلة، «صورة ملصق المنتج» في زد) تقعد على الصورة حتى بعد ما يرجع السعر. زبونك يشوف «خصم» والسعر كامل.</t>
        </is>
      </c>
      <c r="D6" s="21" t="inlineStr">
        <is>
          <t>احذف الشارة بعد العرض</t>
        </is>
      </c>
      <c r="E6" s="21" t="inlineStr">
        <is>
          <t>في سلة: «حذف النص الترويجي». في زد بوب أوتو ما يغيّر الملصق</t>
        </is>
      </c>
      <c r="F6" s="21" t="inlineStr">
        <is>
          <t>سلة: امسح النص الترويجي من كل منتج. زد: شيل «صورة ملصق المنتج» من كل منتج</t>
        </is>
      </c>
    </row>
    <row r="7" ht="58" customHeight="1">
      <c r="A7" s="20" t="inlineStr">
        <is>
          <t>تغيير السعر الأساسي</t>
        </is>
      </c>
      <c r="B7" s="36" t="inlineStr">
        <is>
          <t>لا</t>
        </is>
      </c>
      <c r="C7" s="21" t="inlineStr">
        <is>
          <t>السعر الجديد يصير هو سعر المنتج. ما فيه شي يرجّع القديم.</t>
        </is>
      </c>
      <c r="D7" s="21" t="inlineStr">
        <is>
          <t>رجّع السعر القديم (احفظه قبل العرض)</t>
        </is>
      </c>
      <c r="E7" s="21" t="inlineStr">
        <is>
          <t>«تغير فى السعر المنتجات» مرتين: وحدة بالسعر الجديد ووحدة بالقديم</t>
        </is>
      </c>
      <c r="F7" s="21" t="inlineStr">
        <is>
          <t>رجّع السعر بيدك منتج منتج</t>
        </is>
      </c>
    </row>
    <row r="8" ht="58" customHeight="1">
      <c r="A8" s="20" t="inlineStr">
        <is>
          <t>إضافة منتجات لقسم</t>
        </is>
      </c>
      <c r="B8" s="36" t="inlineStr">
        <is>
          <t>لا</t>
        </is>
      </c>
      <c r="C8" s="21" t="inlineStr">
        <is>
          <t>المنتج يقعد في قسم العروض لين أحد يشيله.</t>
        </is>
      </c>
      <c r="D8" s="21" t="inlineStr">
        <is>
          <t>شيل المنتجات من القسم</t>
        </is>
      </c>
      <c r="E8" s="21" t="inlineStr">
        <is>
          <t>«حذف التصنيفات الخاصة للمنتجات»</t>
        </is>
      </c>
      <c r="F8" s="21" t="inlineStr">
        <is>
          <t>شيل التصنيف من كل منتج بيدك</t>
        </is>
      </c>
    </row>
    <row r="9" ht="58" customHeight="1">
      <c r="A9" s="20" t="inlineStr">
        <is>
          <t>نشر منتج للعرض بس</t>
        </is>
      </c>
      <c r="B9" s="36" t="inlineStr">
        <is>
          <t>لا</t>
        </is>
      </c>
      <c r="C9" s="21" t="inlineStr">
        <is>
          <t>الطقم أو المنتج الحصري يقعد ظاهر وينطلب بعد العرض.</t>
        </is>
      </c>
      <c r="D9" s="21" t="inlineStr">
        <is>
          <t>اخفِ المنتج</t>
        </is>
      </c>
      <c r="E9" s="21" t="inlineStr">
        <is>
          <t>«الغاء نشر المنتجات»</t>
        </is>
      </c>
      <c r="F9" s="21" t="inlineStr">
        <is>
          <t>اخفِ المنتج بيدك. زد: «إظهار / إخفاء المنتجات» لأكثر من منتج</t>
        </is>
      </c>
    </row>
    <row r="10" ht="58" customHeight="1">
      <c r="A10" s="20" t="inlineStr">
        <is>
          <t>إخفاء منتج وقت العرض</t>
        </is>
      </c>
      <c r="B10" s="36" t="inlineStr">
        <is>
          <t>لا</t>
        </is>
      </c>
      <c r="C10" s="21" t="inlineStr">
        <is>
          <t>المنتج اللي خفيته (ما يدخل العرض أو ما تبيه يتأثر) يقعد مخفي.</t>
        </is>
      </c>
      <c r="D10" s="21" t="inlineStr">
        <is>
          <t>ارجع انشر المنتج</t>
        </is>
      </c>
      <c r="E10" s="21" t="inlineStr">
        <is>
          <t>«نشر المنتجات»</t>
        </is>
      </c>
      <c r="F10" s="21" t="inlineStr">
        <is>
          <t>انشر المنتج بيدك. زد: «إظهار / إخفاء المنتجات» لأكثر من منتج</t>
        </is>
      </c>
    </row>
    <row r="11" ht="58" customHeight="1">
      <c r="A11" s="20" t="inlineStr">
        <is>
          <t>كوبون خصم</t>
        </is>
      </c>
      <c r="B11" s="21" t="inlineStr">
        <is>
          <t>نعم، إذا حطيت له تاريخ انتهاء</t>
        </is>
      </c>
      <c r="C11" s="21" t="inlineStr">
        <is>
          <t>الكوبون يوقف لحاله في تاريخ انتهائه (سلة: «منتهي الصلاحية»، زد: «منتهي»). بدون تاريخ انتهاء يقعد شغّال، ويمكن ينتشر بعد العرض.</t>
        </is>
      </c>
      <c r="D11" s="21" t="inlineStr">
        <is>
          <t>ما يحتاج، بس حط تاريخ الانتهاء</t>
        </is>
      </c>
      <c r="E11" s="21" t="inlineStr">
        <is>
          <t>الكوبون ينسوّى في المنصة نفسها، مو في بوب أوتو</t>
        </is>
      </c>
      <c r="F11" s="21" t="inlineStr">
        <is>
          <t>سلة: «كوبونات التخفيض» ← تاريخ البداية والانتهاء. زد: «الخصومات» ← «تاريخ البدء والانتهاء»</t>
        </is>
      </c>
    </row>
    <row r="12" ht="58" customHeight="1">
      <c r="A12" s="20" t="inlineStr">
        <is>
          <t>عرض خاص أو خصم تلقائي</t>
        </is>
      </c>
      <c r="B12" s="21" t="inlineStr">
        <is>
          <t>نعم، إذا حطيت له تاريخ نهاية</t>
        </is>
      </c>
      <c r="C12" s="21" t="inlineStr">
        <is>
          <t>العرض الخاص في سلة والخصم التلقائي في زد لهم تاريخ بداية ونهاية ويوقفون لحالهم. انتبه: في سلة الكوبون في السلة يلغي العرض الخاص، وفي زد الكود والخصم التلقائي ما يجتمعون.</t>
        </is>
      </c>
      <c r="D12" s="21" t="inlineStr">
        <is>
          <t>ما يحتاج، بس حط تاريخ النهاية</t>
        </is>
      </c>
      <c r="E12" s="21" t="inlineStr">
        <is>
          <t>ينسوّى في المنصة نفسها، مو في بوب أوتو</t>
        </is>
      </c>
      <c r="F12" s="21" t="inlineStr">
        <is>
          <t>سلة: «العروض الخاصة» ← تاريخ بداية العرض ونهايته. زد: «الخصومات» ← خصم تلقائي ← «تاريخ البدء والانتهاء»</t>
        </is>
      </c>
    </row>
    <row r="13" ht="58" customHeight="1">
      <c r="A13" s="20" t="inlineStr">
        <is>
          <t>عداد داخل صفحة المنتج</t>
        </is>
      </c>
      <c r="B13" s="21" t="inlineStr">
        <is>
          <t>نعم</t>
        </is>
      </c>
      <c r="C13" s="21" t="inlineStr">
        <is>
          <t>عداد صفحة المنتج في العداد التنازلي ينشال من الصفحة لما يوصل صفر.</t>
        </is>
      </c>
      <c r="D13" s="21" t="inlineStr">
        <is>
          <t>ما يحتاج</t>
        </is>
      </c>
      <c r="E13" s="21" t="inlineStr">
        <is>
          <t>مو بوب أوتو. في تطبيق العداد التنازلي (سلة): وقت النهاية = نهاية العرض بالضبط</t>
        </is>
      </c>
      <c r="F13" s="21" t="inlineStr">
        <is>
          <t>لو البنر فيه «باقي يومين» مكتوب، امسحه بيدك</t>
        </is>
      </c>
    </row>
    <row r="14" ht="58" customHeight="1">
      <c r="A14" s="20" t="inlineStr">
        <is>
          <t>نافذة عداد تنازلي</t>
        </is>
      </c>
      <c r="B14" s="36" t="inlineStr">
        <is>
          <t>لا، توقف على الصفر وتقعد تطلع</t>
        </is>
      </c>
      <c r="C14" s="21" t="inlineStr">
        <is>
          <t>نافذة العداد توقف على صفر، وتقعد تطلع للزوار لين ينتهي ظهورها.</t>
        </is>
      </c>
      <c r="D14" s="21" t="inlineStr">
        <is>
          <t>حط نهاية لظهور النافذة</t>
        </is>
      </c>
      <c r="E14" s="21" t="inlineStr">
        <is>
          <t>مو بوب أوتو. في تطبيق العداد التنازلي (سلة): حط تاريخ نهاية لظهور النافذة</t>
        </is>
      </c>
      <c r="F14" s="21" t="inlineStr">
        <is>
          <t>أوقف النافذة بيدك</t>
        </is>
      </c>
    </row>
    <row r="15" ht="58" customHeight="1">
      <c r="A15" s="20" t="inlineStr">
        <is>
          <t>بنر الصفحة الرئيسية</t>
        </is>
      </c>
      <c r="B15" s="36" t="inlineStr">
        <is>
          <t>لا</t>
        </is>
      </c>
      <c r="C15" s="21" t="inlineStr">
        <is>
          <t>البنر يقعد مكانه لين تغيّره، ولو مكتوب فيه «العرض شغّال» يكذب على الزبون.</t>
        </is>
      </c>
      <c r="D15" s="21" t="inlineStr">
        <is>
          <t>رجّع البنر العادي (احفظ نسخته قبل)</t>
        </is>
      </c>
      <c r="E15" s="21" t="inlineStr">
        <is>
          <t>بوب أوتو ما يغيّر البنرات</t>
        </is>
      </c>
      <c r="F15" s="21" t="inlineStr">
        <is>
          <t>غيّره بيدك من تصميم المتجر</t>
        </is>
      </c>
    </row>
    <row r="16" ht="58" customHeight="1">
      <c r="A16" s="20" t="inlineStr">
        <is>
          <t>تغيير ثاني</t>
        </is>
      </c>
      <c r="B16" s="36" t="inlineStr">
        <is>
          <t>لا</t>
        </is>
      </c>
      <c r="C16" s="21" t="inlineStr">
        <is>
          <t>أي تغيير ما تعرف إذا يرجع لحاله، اعتبره ما يرجع.</t>
        </is>
      </c>
      <c r="D16" s="21" t="inlineStr">
        <is>
          <t>اكتب الخطوة العكسية في الملاحظات</t>
        </is>
      </c>
      <c r="E16" s="21" t="inlineStr"/>
      <c r="F16" s="21" t="inlineStr"/>
    </row>
  </sheetData>
  <sheetProtection selectLockedCells="0" selectUnlockedCells="0" sheet="1" objects="0" insertRows="0" insertHyperlinks="1" autoFilter="0" scenarios="0" formatColumns="0" deleteColumns="1" insertColumns="1" pivotTables="1" deleteRows="1" formatCells="0" formatRows="0" sort="0"/>
  <mergeCells count="2"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2026-10-18T13:36:35Z</dcterms:created>
  <dcterms:modified xsi:type="dcterms:W3CDTF">2026-10-18T13:36:36Z</dcterms:modified>
</cp:coreProperties>
</file>